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846" documentId="13_ncr:1_{F6CB121F-512D-4AA6-A0C1-0FB36C537598}" xr6:coauthVersionLast="47" xr6:coauthVersionMax="47" xr10:uidLastSave="{9F7DF75E-2B4C-4C9C-B320-328635383EE6}"/>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B4" i="5"/>
  <c r="G4" i="5"/>
  <c r="I4" i="5"/>
  <c r="J4" i="5"/>
  <c r="L4" i="5"/>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G5" i="2"/>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I2" i="6"/>
  <c r="I5" i="6"/>
  <c r="L2" i="6"/>
  <c r="L5" i="6"/>
  <c r="L4" i="6"/>
  <c r="J5" i="6"/>
  <c r="J2" i="6"/>
  <c r="J4" i="6"/>
  <c r="I4" i="6"/>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32" i="5"/>
  <c r="J32" i="5"/>
  <c r="I32" i="5"/>
  <c r="G32" i="5"/>
  <c r="B32" i="5"/>
  <c r="L6" i="5"/>
  <c r="L7" i="5"/>
  <c r="L8" i="5"/>
  <c r="L9" i="5"/>
  <c r="L10" i="5"/>
  <c r="L11" i="5"/>
  <c r="L12" i="5"/>
  <c r="L13" i="5"/>
  <c r="L14" i="5"/>
  <c r="L15" i="5"/>
  <c r="L16" i="5"/>
  <c r="L17" i="5"/>
  <c r="L18" i="5"/>
  <c r="L19" i="5"/>
  <c r="L20" i="5"/>
  <c r="L21" i="5"/>
  <c r="L22" i="5"/>
  <c r="L23" i="5"/>
  <c r="L24" i="5"/>
  <c r="L25" i="5"/>
  <c r="L26" i="5"/>
  <c r="L27" i="5"/>
  <c r="L28" i="5"/>
  <c r="L29" i="5"/>
  <c r="L30" i="5"/>
  <c r="L31" i="5"/>
  <c r="J6" i="5"/>
  <c r="J7" i="5"/>
  <c r="J8" i="5"/>
  <c r="J9" i="5"/>
  <c r="J10" i="5"/>
  <c r="J11" i="5"/>
  <c r="J12" i="5"/>
  <c r="J13" i="5"/>
  <c r="J14" i="5"/>
  <c r="J15" i="5"/>
  <c r="J16" i="5"/>
  <c r="J17" i="5"/>
  <c r="J18" i="5"/>
  <c r="J19" i="5"/>
  <c r="J20" i="5"/>
  <c r="J21" i="5"/>
  <c r="J22" i="5"/>
  <c r="J23" i="5"/>
  <c r="J24" i="5"/>
  <c r="J25" i="5"/>
  <c r="J26" i="5"/>
  <c r="J27" i="5"/>
  <c r="J28" i="5"/>
  <c r="J29" i="5"/>
  <c r="J30" i="5"/>
  <c r="J31" i="5"/>
  <c r="I6" i="5"/>
  <c r="I7" i="5"/>
  <c r="I8" i="5"/>
  <c r="I9" i="5"/>
  <c r="I10" i="5"/>
  <c r="I11" i="5"/>
  <c r="I12" i="5"/>
  <c r="I13" i="5"/>
  <c r="I14" i="5"/>
  <c r="I15" i="5"/>
  <c r="I16" i="5"/>
  <c r="I17" i="5"/>
  <c r="I18" i="5"/>
  <c r="I19" i="5"/>
  <c r="I20" i="5"/>
  <c r="I21" i="5"/>
  <c r="I22" i="5"/>
  <c r="I23" i="5"/>
  <c r="I24" i="5"/>
  <c r="I25" i="5"/>
  <c r="I26" i="5"/>
  <c r="I27" i="5"/>
  <c r="I28" i="5"/>
  <c r="I29" i="5"/>
  <c r="I30" i="5"/>
  <c r="I31" i="5"/>
  <c r="G6" i="5"/>
  <c r="G7" i="5"/>
  <c r="G8" i="5"/>
  <c r="G9" i="5"/>
  <c r="G10" i="5"/>
  <c r="G11" i="5"/>
  <c r="G12" i="5"/>
  <c r="G13" i="5"/>
  <c r="G14" i="5"/>
  <c r="G15" i="5"/>
  <c r="G16" i="5"/>
  <c r="G17" i="5"/>
  <c r="G18" i="5"/>
  <c r="G19" i="5"/>
  <c r="G20" i="5"/>
  <c r="G21" i="5"/>
  <c r="G22" i="5"/>
  <c r="G23" i="5"/>
  <c r="G24" i="5"/>
  <c r="G25" i="5"/>
  <c r="G26" i="5"/>
  <c r="G27" i="5"/>
  <c r="G28" i="5"/>
  <c r="G29" i="5"/>
  <c r="G30" i="5"/>
  <c r="G31" i="5"/>
  <c r="B6" i="5"/>
  <c r="B7" i="5"/>
  <c r="B8" i="5"/>
  <c r="B9" i="5"/>
  <c r="B10" i="5"/>
  <c r="B11" i="5"/>
  <c r="B12" i="5"/>
  <c r="B13" i="5"/>
  <c r="B14" i="5"/>
  <c r="B15" i="5"/>
  <c r="B16" i="5"/>
  <c r="B17" i="5"/>
  <c r="B18" i="5"/>
  <c r="B19" i="5"/>
  <c r="B20" i="5"/>
  <c r="B21" i="5"/>
  <c r="B22" i="5"/>
  <c r="B23" i="5"/>
  <c r="B24" i="5"/>
  <c r="B25" i="5"/>
  <c r="B26" i="5"/>
  <c r="B27" i="5"/>
  <c r="B28" i="5"/>
  <c r="B29" i="5"/>
  <c r="B30" i="5"/>
  <c r="B31"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B3" i="1"/>
  <c r="B4" i="1"/>
  <c r="G2" i="1"/>
  <c r="I2" i="1"/>
  <c r="J2" i="1"/>
  <c r="L2" i="1"/>
  <c r="I3" i="1"/>
  <c r="I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3" i="1"/>
  <c r="L3" i="1"/>
  <c r="G4" i="1"/>
  <c r="L4" i="1"/>
</calcChain>
</file>

<file path=xl/sharedStrings.xml><?xml version="1.0" encoding="utf-8"?>
<sst xmlns="http://schemas.openxmlformats.org/spreadsheetml/2006/main" count="178643" uniqueCount="39099">
  <si>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</si>
  <si>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</si>
  <si>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</si>
  <si>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</si>
  <si>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</si>
  <si>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</si>
  <si>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</si>
  <si>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</si>
  <si>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</si>
  <si>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</si>
  <si>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</si>
  <si>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</si>
  <si>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</si>
  <si>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</si>
  <si>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</si>
  <si>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</si>
  <si>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</si>
  <si>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</si>
  <si>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</si>
  <si>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</si>
  <si>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</si>
  <si>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</si>
  <si>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</si>
  <si>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</si>
  <si>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</si>
  <si>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</si>
  <si>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</si>
  <si>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</si>
  <si>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</si>
  <si>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</si>
  <si>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</si>
  <si>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</si>
  <si>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</si>
  <si>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</si>
  <si>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</si>
  <si>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</si>
  <si>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</si>
  <si>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</si>
  <si>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</si>
  <si>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</si>
  <si>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</si>
  <si>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</si>
  <si>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</si>
  <si>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</si>
  <si>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</si>
  <si>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</si>
  <si>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</si>
  <si>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</si>
  <si>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</si>
  <si>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</si>
  <si>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</si>
  <si>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</si>
  <si>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</si>
  <si>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</si>
  <si>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</si>
  <si>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</si>
  <si>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</si>
  <si>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</si>
  <si>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</si>
  <si>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</si>
  <si>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</si>
  <si>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</si>
  <si>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</si>
  <si>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</si>
  <si>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</si>
  <si>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</si>
  <si>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</si>
  <si>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</si>
  <si>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</si>
  <si>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</si>
  <si>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</si>
  <si>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</si>
  <si>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</si>
  <si>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</si>
  <si>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</si>
  <si>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</si>
  <si>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</si>
  <si>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</si>
  <si>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</si>
  <si>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</si>
  <si>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</si>
  <si>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</si>
  <si>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</si>
  <si>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</si>
  <si>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</si>
  <si>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</si>
  <si>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</si>
  <si>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</si>
  <si>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</si>
  <si>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</si>
  <si>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</si>
  <si>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</si>
  <si>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</si>
  <si>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</si>
  <si>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</si>
  <si>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</si>
  <si>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</si>
  <si>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</si>
  <si>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</si>
  <si>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</si>
  <si>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</si>
  <si>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</si>
  <si>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</si>
  <si>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</si>
  <si>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</si>
  <si>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</si>
  <si>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</si>
  <si>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</si>
  <si>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</si>
  <si>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</si>
  <si>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</si>
  <si>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</si>
  <si>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</si>
  <si>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</si>
  <si>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</si>
  <si>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</si>
  <si>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</si>
  <si>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</si>
  <si>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</si>
  <si>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</si>
  <si>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</si>
  <si>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</si>
  <si>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</si>
  <si>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</si>
  <si>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</si>
  <si>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</si>
  <si>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</si>
  <si>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</si>
  <si>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</si>
  <si>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</si>
  <si>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</si>
  <si>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</si>
  <si>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</si>
  <si>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</si>
  <si>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</si>
  <si>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</si>
  <si>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</si>
  <si>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</si>
  <si>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</si>
  <si>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</si>
  <si>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</si>
  <si>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</si>
  <si>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</si>
  <si>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</si>
  <si>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</si>
  <si>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</si>
  <si>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</si>
  <si>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</si>
  <si>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</si>
  <si>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</si>
  <si>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</si>
  <si>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</si>
  <si>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</si>
  <si>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</si>
  <si>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</si>
  <si>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</si>
  <si>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</si>
  <si>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</si>
  <si>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</si>
  <si>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</si>
  <si>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</si>
  <si>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</si>
  <si>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</si>
  <si>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</si>
  <si>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</si>
  <si>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</si>
  <si>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</si>
  <si>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</si>
  <si>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</si>
  <si>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</si>
  <si>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</si>
  <si>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</si>
  <si>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</si>
  <si>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</si>
  <si>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</si>
  <si>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</si>
  <si>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</si>
  <si>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</si>
  <si>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</si>
  <si>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</si>
  <si>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</si>
  <si>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</si>
  <si>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</si>
  <si>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</si>
  <si>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</si>
  <si>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</si>
  <si>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</si>
  <si>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</si>
  <si>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</si>
  <si>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</si>
  <si>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</si>
  <si>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</si>
  <si>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</si>
  <si>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</si>
  <si>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</si>
  <si>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</si>
  <si>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</si>
  <si>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</si>
  <si>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</si>
  <si>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</si>
  <si>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</si>
  <si>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</si>
  <si>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</si>
  <si>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</si>
  <si>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</si>
  <si>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</si>
  <si>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</si>
  <si>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</si>
  <si>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</si>
  <si>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</si>
  <si>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</si>
  <si>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</si>
  <si>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</si>
  <si>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</si>
  <si>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</si>
  <si>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</si>
  <si>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</si>
  <si>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</si>
  <si>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</si>
  <si>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</si>
  <si>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</si>
  <si>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</si>
  <si>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</si>
  <si>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</si>
  <si>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</si>
  <si>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</si>
  <si>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</si>
  <si>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</si>
  <si>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</si>
  <si>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</si>
  <si>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</si>
  <si>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</si>
  <si>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</si>
  <si>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</si>
  <si>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</si>
  <si>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</si>
  <si>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</si>
  <si>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</si>
  <si>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</si>
  <si>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</si>
  <si>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</si>
  <si>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</si>
  <si>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</si>
  <si>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</si>
  <si>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</si>
  <si>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</si>
  <si>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</si>
  <si>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</si>
  <si>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</si>
  <si>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</si>
  <si>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</si>
  <si>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</si>
  <si>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</si>
  <si>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</si>
  <si>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</si>
  <si>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</si>
  <si>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</si>
  <si>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</si>
  <si>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</si>
  <si>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</si>
  <si>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</si>
  <si>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</si>
  <si>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</si>
  <si>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</si>
  <si>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</si>
  <si>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</si>
  <si>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</si>
  <si>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</si>
  <si>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</si>
  <si>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</si>
  <si>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</si>
  <si>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</si>
  <si>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</si>
  <si>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</si>
  <si>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</si>
  <si>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</si>
  <si>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</si>
  <si>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</si>
  <si>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</si>
  <si>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</si>
  <si>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</si>
  <si>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</si>
  <si>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</si>
  <si>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</si>
  <si>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</si>
  <si>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</si>
  <si>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</si>
  <si>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</si>
  <si>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</si>
  <si>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</si>
  <si>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</si>
  <si>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</si>
  <si>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</si>
  <si>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</si>
  <si>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</si>
  <si>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</si>
  <si>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</si>
  <si>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</si>
  <si>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</si>
  <si>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</si>
  <si>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</si>
  <si>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</si>
  <si>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</si>
  <si>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</si>
  <si>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</si>
  <si>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</si>
  <si>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</si>
  <si>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</si>
  <si>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</si>
  <si>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</si>
  <si>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</si>
  <si>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</si>
  <si>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</si>
  <si>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</si>
  <si>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</si>
  <si>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</si>
  <si>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</si>
  <si>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</si>
  <si>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</si>
  <si>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</si>
  <si>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</si>
  <si>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</si>
  <si>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</si>
  <si>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</si>
  <si>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</si>
  <si>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</si>
  <si>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</si>
  <si>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</si>
  <si>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</si>
  <si>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</si>
  <si>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</si>
  <si>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</si>
  <si>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</si>
  <si>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</si>
  <si>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</si>
  <si>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</si>
  <si>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</si>
  <si>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</si>
  <si>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</si>
  <si>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</si>
  <si>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</si>
  <si>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</si>
  <si>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</si>
  <si>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</si>
  <si>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</si>
  <si>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</si>
  <si>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</si>
  <si>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</si>
  <si>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</si>
  <si>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</si>
  <si>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</si>
  <si>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</si>
  <si>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</si>
  <si>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</si>
  <si>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</si>
  <si>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</si>
  <si>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</si>
  <si>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</si>
  <si>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</si>
  <si>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</si>
  <si>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</si>
  <si>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</si>
  <si>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</si>
  <si>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</si>
  <si>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</si>
  <si>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</si>
  <si>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</si>
  <si>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</si>
  <si>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</si>
  <si>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</si>
  <si>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</si>
  <si>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</si>
  <si>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</si>
  <si>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</si>
  <si>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</si>
  <si>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</si>
  <si>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</si>
  <si>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</si>
  <si>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</si>
  <si>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</si>
  <si>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</si>
  <si>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</si>
  <si>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</si>
  <si>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</si>
  <si>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</si>
  <si>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</si>
  <si>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</si>
  <si>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</si>
  <si>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</si>
  <si>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</si>
  <si>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</si>
  <si>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</si>
  <si>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</si>
  <si>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</si>
  <si>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</si>
  <si>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</si>
  <si>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</si>
  <si>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</si>
  <si>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</si>
  <si>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</si>
  <si>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</si>
  <si>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</si>
  <si>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</si>
  <si>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</si>
  <si>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</si>
  <si>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</si>
  <si>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</si>
  <si>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</si>
  <si>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</si>
  <si>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</si>
  <si>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</si>
  <si>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</si>
  <si>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</si>
  <si>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</si>
  <si>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</si>
  <si>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</si>
  <si>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</si>
  <si>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</si>
  <si>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</si>
  <si>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</si>
  <si>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</si>
  <si>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</si>
  <si>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</si>
  <si>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</si>
  <si>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</si>
  <si>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</si>
  <si>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</si>
  <si>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</si>
  <si>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</si>
  <si>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</si>
  <si>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</si>
  <si>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</si>
  <si>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</si>
  <si>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</si>
  <si>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</si>
  <si>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</si>
  <si>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</si>
  <si>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</si>
  <si>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</si>
  <si>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</si>
  <si>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</si>
  <si>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</si>
  <si>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</si>
  <si>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</si>
  <si>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</si>
  <si>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</si>
  <si>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</si>
  <si>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</si>
  <si>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</si>
  <si>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</si>
  <si>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</si>
  <si>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</si>
  <si>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</si>
  <si>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</si>
  <si>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</si>
  <si>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</si>
  <si>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</si>
  <si>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</si>
  <si>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</si>
  <si>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</si>
  <si>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</si>
  <si>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</si>
  <si>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</si>
  <si>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</si>
  <si>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</si>
  <si>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</si>
  <si>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</si>
  <si>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</si>
  <si>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</si>
  <si>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</si>
  <si>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</si>
  <si>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</si>
  <si>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</si>
  <si>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</si>
  <si>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</si>
  <si>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</si>
  <si>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</si>
  <si>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</si>
  <si>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</si>
  <si>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</si>
  <si>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</si>
  <si>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</si>
  <si>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</si>
  <si>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</si>
  <si>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</si>
  <si>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</si>
  <si>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</si>
  <si>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</si>
  <si>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</si>
  <si>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</si>
  <si>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</si>
  <si>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</si>
  <si>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</si>
  <si>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</si>
  <si>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</si>
  <si>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</si>
  <si>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</si>
  <si>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</si>
  <si>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</si>
  <si>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</si>
  <si>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</si>
  <si>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</si>
  <si>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</si>
  <si>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</si>
  <si>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</si>
  <si>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</si>
  <si>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</si>
  <si>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</si>
  <si>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</si>
  <si>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</si>
  <si>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</si>
  <si>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</si>
  <si>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</si>
  <si>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</si>
  <si>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</si>
  <si>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</si>
  <si>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</si>
  <si>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</si>
  <si>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</si>
  <si>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</si>
  <si>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</si>
  <si>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</si>
  <si>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</si>
  <si>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</si>
  <si>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</si>
  <si>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</si>
  <si>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</si>
  <si>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</si>
  <si>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</si>
  <si>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</si>
  <si>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</si>
  <si>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</si>
  <si>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</si>
  <si>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</si>
  <si>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</si>
  <si>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</si>
  <si>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</si>
  <si>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</si>
  <si>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</si>
  <si>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</si>
  <si>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</si>
  <si>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</si>
  <si>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</si>
  <si>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</si>
  <si>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</si>
  <si>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</si>
  <si>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</si>
  <si>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</si>
  <si>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</si>
  <si>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</si>
  <si>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</si>
  <si>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</si>
  <si>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</si>
  <si>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</si>
  <si>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</si>
  <si>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</si>
  <si>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</si>
  <si>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</si>
  <si>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</si>
  <si>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</si>
  <si>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</si>
  <si>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</si>
  <si>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</si>
  <si>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</si>
  <si>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</si>
  <si>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</si>
  <si>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</si>
  <si>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</si>
  <si>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</si>
  <si>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</si>
  <si>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</si>
  <si>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</si>
  <si>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</si>
  <si>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</si>
  <si>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</si>
  <si>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</si>
  <si>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</si>
  <si>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</si>
  <si>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</si>
  <si>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</si>
  <si>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</si>
  <si>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</si>
  <si>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</si>
  <si>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</si>
  <si>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</si>
  <si>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</si>
  <si>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</si>
  <si>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</si>
  <si>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</si>
  <si>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</si>
  <si>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</si>
  <si>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</si>
  <si>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</si>
  <si>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</si>
  <si>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</si>
  <si>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</si>
  <si>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</si>
  <si>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</si>
  <si>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</si>
  <si>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</si>
  <si>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</si>
  <si>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</si>
  <si>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</si>
  <si>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</si>
  <si>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</si>
  <si>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</si>
  <si>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</si>
  <si>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</si>
  <si>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</si>
  <si>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</si>
  <si>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</si>
  <si>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</si>
  <si>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</si>
  <si>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</si>
  <si>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</si>
  <si>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</si>
  <si>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</si>
  <si>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</si>
  <si>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</si>
  <si>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</si>
  <si>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</si>
  <si>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</si>
  <si>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</si>
  <si>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</si>
  <si>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</si>
  <si>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</si>
  <si>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</si>
  <si>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</si>
  <si>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</si>
  <si>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</si>
  <si>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</si>
  <si>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</si>
  <si>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</si>
  <si>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</si>
  <si>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</si>
  <si>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</si>
  <si>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</si>
  <si>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</si>
  <si>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</si>
  <si>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</si>
  <si>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</si>
  <si>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</si>
  <si>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</si>
  <si>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</si>
  <si>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</si>
  <si>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</si>
  <si>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</si>
  <si>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</si>
  <si>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</si>
  <si>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</si>
  <si>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</si>
  <si>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</si>
  <si>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</si>
  <si>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</si>
  <si>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</si>
  <si>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</si>
  <si>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</si>
  <si>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</si>
  <si>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</si>
  <si>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</si>
  <si>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</si>
  <si>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</si>
  <si>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</si>
  <si>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</si>
  <si>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</si>
  <si>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</si>
  <si>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</si>
  <si>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</si>
  <si>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</si>
  <si>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</si>
  <si>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</si>
  <si>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</si>
  <si>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</si>
  <si>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</si>
  <si>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</si>
  <si>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</si>
  <si>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</si>
  <si>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</si>
  <si>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</si>
  <si>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</si>
  <si>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</si>
  <si>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</si>
  <si>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</si>
  <si>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</si>
  <si>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</si>
  <si>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</si>
  <si>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</si>
  <si>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</si>
  <si>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</si>
  <si>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</si>
  <si>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</si>
  <si>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</si>
  <si>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</si>
  <si>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</si>
  <si>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</si>
  <si>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</si>
  <si>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</si>
  <si>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</si>
  <si>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</si>
  <si>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</si>
  <si>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</si>
  <si>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</si>
  <si>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</si>
  <si>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</si>
  <si>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</si>
  <si>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</si>
  <si>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</si>
  <si>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</si>
  <si>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</si>
  <si>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</si>
  <si>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</si>
  <si>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</si>
  <si>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</si>
  <si>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</si>
  <si>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</si>
  <si>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</si>
  <si>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</si>
  <si>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</si>
  <si>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</si>
  <si>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</si>
  <si>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</si>
  <si>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</si>
  <si>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</si>
  <si>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</si>
  <si>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</si>
  <si>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</si>
  <si>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</si>
  <si>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</si>
  <si>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</si>
  <si>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</si>
  <si>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</si>
  <si>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</si>
  <si>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</si>
  <si>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</si>
  <si>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</si>
  <si>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</si>
  <si>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</si>
  <si>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</si>
  <si>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</si>
  <si>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</si>
  <si>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</si>
  <si>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</si>
  <si>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</si>
  <si>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</si>
  <si>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</si>
  <si>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</si>
  <si>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</si>
  <si>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</si>
  <si>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</si>
  <si>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</si>
  <si>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</si>
  <si>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</si>
  <si>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</si>
  <si>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</si>
  <si>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</si>
  <si>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</si>
  <si>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</si>
  <si>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</si>
  <si>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</si>
  <si>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</si>
  <si>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</si>
  <si>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</si>
  <si>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</si>
  <si>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</si>
  <si>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</si>
  <si>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</si>
  <si>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</si>
  <si>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</si>
  <si>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</si>
  <si>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</si>
  <si>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</si>
  <si>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</si>
  <si>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</si>
  <si>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</si>
  <si>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</si>
  <si>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</si>
  <si>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</si>
  <si>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</si>
  <si>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</si>
  <si>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</si>
  <si>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</si>
  <si>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</si>
  <si>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</si>
  <si>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</si>
  <si>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</si>
  <si>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</si>
  <si>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</si>
  <si>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</si>
  <si>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</si>
  <si>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</si>
  <si>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</si>
  <si>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</si>
  <si>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</si>
  <si>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</si>
  <si>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</si>
  <si>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</si>
  <si>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</si>
  <si>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</si>
  <si>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</si>
  <si>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</si>
  <si>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</si>
  <si>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</si>
  <si>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</si>
  <si>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</si>
  <si>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</si>
  <si>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</si>
  <si>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</si>
  <si>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</si>
  <si>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</si>
  <si>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</si>
  <si>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</si>
  <si>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</si>
  <si>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</si>
  <si>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</si>
  <si>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</si>
  <si>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</si>
  <si>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</si>
  <si>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</si>
  <si>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</si>
  <si>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</si>
  <si>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</si>
  <si>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</si>
  <si>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</si>
  <si>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</si>
  <si>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</si>
  <si>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</si>
  <si>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</si>
  <si>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</si>
  <si>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</si>
  <si>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</si>
  <si>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</si>
  <si>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</si>
  <si>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</si>
  <si>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</si>
  <si>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</si>
  <si>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</si>
  <si>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</si>
  <si>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</si>
  <si>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</si>
  <si>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</si>
  <si>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</si>
  <si>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</si>
  <si>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</si>
  <si>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</si>
  <si>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</si>
  <si>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</si>
  <si>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</si>
  <si>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</si>
  <si>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</si>
  <si>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</si>
  <si>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</si>
  <si>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</si>
  <si>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</si>
  <si>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</si>
  <si>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</si>
  <si>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</si>
  <si>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</si>
  <si>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</si>
  <si>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</si>
  <si>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</si>
  <si>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</si>
  <si>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</si>
  <si>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</si>
  <si>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</si>
  <si>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</si>
  <si>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</si>
  <si>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</si>
  <si>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</si>
  <si>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</si>
  <si>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</si>
  <si>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</si>
  <si>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</si>
  <si>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</si>
  <si>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</si>
  <si>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</si>
  <si>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</si>
  <si>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</si>
  <si>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</si>
  <si>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</si>
  <si>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</si>
  <si>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</si>
  <si>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</si>
  <si>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</si>
  <si>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</si>
  <si>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</si>
  <si>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</si>
  <si>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</si>
  <si>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</si>
  <si>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</si>
  <si>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</si>
  <si>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</si>
  <si>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</si>
  <si>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</si>
  <si>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</si>
  <si>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</si>
  <si>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</si>
  <si>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</si>
  <si>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</si>
  <si>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</si>
  <si>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</si>
  <si>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</si>
  <si>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</si>
  <si>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</si>
  <si>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</si>
  <si>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</si>
  <si>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</si>
  <si>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</si>
  <si>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</si>
  <si>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</si>
  <si>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</si>
  <si>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</si>
  <si>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</si>
  <si>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</si>
  <si>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</si>
  <si>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</si>
  <si>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</si>
  <si>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</si>
  <si>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</si>
  <si>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</si>
  <si>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</si>
  <si>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</si>
  <si>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</si>
  <si>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</si>
  <si>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</si>
  <si>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</si>
  <si>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</si>
  <si>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</si>
  <si>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</si>
  <si>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</si>
  <si>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</si>
  <si>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</si>
  <si>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</si>
  <si>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</si>
  <si>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</si>
  <si>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</si>
  <si>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</si>
  <si>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</si>
  <si>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</si>
  <si>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</si>
  <si>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</si>
  <si>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</si>
  <si>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</si>
  <si>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</si>
  <si>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</si>
  <si>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</si>
  <si>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</si>
  <si>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</si>
  <si>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</si>
  <si>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</si>
  <si>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</si>
  <si>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</si>
  <si>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</si>
  <si>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</si>
  <si>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</si>
  <si>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</si>
  <si>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</si>
  <si>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</si>
  <si>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</si>
  <si>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</si>
  <si>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</si>
  <si>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</si>
  <si>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</si>
  <si>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</si>
  <si>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</si>
  <si>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</si>
  <si>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</si>
  <si>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</si>
  <si>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</si>
  <si>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</si>
  <si>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</si>
  <si>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</si>
  <si>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</si>
  <si>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</si>
  <si>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</si>
  <si>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</si>
  <si>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</si>
  <si>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</si>
  <si>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</si>
  <si>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</si>
  <si>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</si>
  <si>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</si>
  <si>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</si>
  <si>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</si>
  <si>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</si>
  <si>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</si>
  <si>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</si>
  <si>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</si>
  <si>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</si>
  <si>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</si>
  <si>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</si>
  <si>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</si>
  <si>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</si>
  <si>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</si>
  <si>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</si>
  <si>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</si>
  <si>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</si>
  <si>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</si>
  <si>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</si>
  <si>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</si>
  <si>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</si>
  <si>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</si>
  <si>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</si>
  <si>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</si>
  <si>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</si>
  <si>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</si>
  <si>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</si>
  <si>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</si>
  <si>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</si>
  <si>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</si>
  <si>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</si>
  <si>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</si>
  <si>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</si>
  <si>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</si>
  <si>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</si>
  <si>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</si>
  <si>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</si>
  <si>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</si>
  <si>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</si>
  <si>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</si>
  <si>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</si>
  <si>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</si>
  <si>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</si>
  <si>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</si>
  <si>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</si>
  <si>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</si>
  <si>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</si>
  <si>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</si>
  <si>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</si>
  <si>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</si>
  <si>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</si>
  <si>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</si>
  <si>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</si>
  <si>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</si>
  <si>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</si>
  <si>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</si>
  <si>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</si>
  <si>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</si>
  <si>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</si>
  <si>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</si>
  <si>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</si>
  <si>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</si>
  <si>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</si>
  <si>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</si>
  <si>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</si>
  <si>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</si>
  <si>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</si>
  <si>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</si>
  <si>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</si>
  <si>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</si>
  <si>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</si>
  <si>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</si>
  <si>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</si>
  <si>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</si>
  <si>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</si>
  <si>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</si>
  <si>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</si>
  <si>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</si>
  <si>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</si>
  <si>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</si>
  <si>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</si>
  <si>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</si>
  <si>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</si>
  <si>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</si>
  <si>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</si>
  <si>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</si>
  <si>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</si>
  <si>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</si>
  <si>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</si>
  <si>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</si>
  <si>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</si>
  <si>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</si>
  <si>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</si>
  <si>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</si>
  <si>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</si>
  <si>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</si>
  <si>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</si>
  <si>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</si>
  <si>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</si>
  <si>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</si>
  <si>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</si>
  <si>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</si>
  <si>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</si>
  <si>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</si>
  <si>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</si>
  <si>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</si>
  <si>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</si>
  <si>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</si>
  <si>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</si>
  <si>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</si>
  <si>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</si>
  <si>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</si>
  <si>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</si>
  <si>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</si>
  <si>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</si>
  <si>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</si>
  <si>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</si>
  <si>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</si>
  <si>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</si>
  <si>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</si>
  <si>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</si>
  <si>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</si>
  <si>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</si>
  <si>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</si>
  <si>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</si>
  <si>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</si>
  <si>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</si>
  <si>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</si>
  <si>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</si>
  <si>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</si>
  <si>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</si>
  <si>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</si>
  <si>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</si>
  <si>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</si>
  <si>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</si>
  <si>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</si>
  <si>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</si>
  <si>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</si>
  <si>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</si>
  <si>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</si>
  <si>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</si>
  <si>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</si>
  <si>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</si>
  <si>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</si>
  <si>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</si>
  <si>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</si>
  <si>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</si>
  <si>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</si>
  <si>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</si>
  <si>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</si>
  <si>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</si>
  <si>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</si>
  <si>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</si>
  <si>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</si>
  <si>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</si>
  <si>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</si>
  <si>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</si>
  <si>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</si>
  <si>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</si>
  <si>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</si>
  <si>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</si>
  <si>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</si>
  <si>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</si>
  <si>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</si>
  <si>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</si>
  <si>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</si>
  <si>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</si>
  <si>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</si>
  <si>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</si>
  <si>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</si>
  <si>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</si>
  <si>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</si>
  <si>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</si>
  <si>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</si>
  <si>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</si>
  <si>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</si>
  <si>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</si>
  <si>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</si>
  <si>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</si>
  <si>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</si>
  <si>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</si>
  <si>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</si>
  <si>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</si>
  <si>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</si>
  <si>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</si>
  <si>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</si>
  <si>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</si>
  <si>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</si>
  <si>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</si>
  <si>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</si>
  <si>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</si>
  <si>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</si>
  <si>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</si>
  <si>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</si>
  <si>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</si>
  <si>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</si>
  <si>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</si>
  <si>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</si>
  <si>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</si>
  <si>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</si>
  <si>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</si>
  <si>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</si>
  <si>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</si>
  <si>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</si>
  <si>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</si>
  <si>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</si>
  <si>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</si>
  <si>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</si>
  <si>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</si>
  <si>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</si>
  <si>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</si>
  <si>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</si>
  <si>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</si>
  <si>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</si>
  <si>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</si>
  <si>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</si>
  <si>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</si>
  <si>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</si>
  <si>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</si>
  <si>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</si>
  <si>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</si>
  <si>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</si>
  <si>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</si>
  <si>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</si>
  <si>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</si>
  <si>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</si>
  <si>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</si>
  <si>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</si>
  <si>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</si>
  <si>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</si>
  <si>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</si>
  <si>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</si>
  <si>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</si>
  <si>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</si>
  <si>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</si>
  <si>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</si>
  <si>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</si>
  <si>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</si>
  <si>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</si>
  <si>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</si>
  <si>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</si>
  <si>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</si>
  <si>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</si>
  <si>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</si>
  <si>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</si>
  <si>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</si>
  <si>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</si>
  <si>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</si>
  <si>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</si>
  <si>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</si>
  <si>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</si>
  <si>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</si>
  <si>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</si>
  <si>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</si>
  <si>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</si>
  <si>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</si>
  <si>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</si>
  <si>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</si>
  <si>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</si>
  <si>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</si>
  <si>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</si>
  <si>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</si>
  <si>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</si>
  <si>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</si>
  <si>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</si>
  <si>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</si>
  <si>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</si>
  <si>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</si>
  <si>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</si>
  <si>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</si>
  <si>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</si>
  <si>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</si>
  <si>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</si>
  <si>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</si>
  <si>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</si>
  <si>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</si>
  <si>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</si>
  <si>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</si>
  <si>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</si>
  <si>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</si>
  <si>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</si>
  <si>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</si>
  <si>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</si>
  <si>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</si>
  <si>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</si>
  <si>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</si>
  <si>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</si>
  <si>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</si>
  <si>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</si>
  <si>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</si>
  <si>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</si>
  <si>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</si>
  <si>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</si>
  <si>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</si>
  <si>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</si>
  <si>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</si>
  <si>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</si>
  <si>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</si>
  <si>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</si>
  <si>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</si>
  <si>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</si>
  <si>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</si>
  <si>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</si>
  <si>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</si>
  <si>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</si>
  <si>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</si>
  <si>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</si>
  <si>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</si>
  <si>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</si>
  <si>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</si>
  <si>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</si>
  <si>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</si>
  <si>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</si>
  <si>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</si>
  <si>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</si>
  <si>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</si>
  <si>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</si>
  <si>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</si>
  <si>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</si>
  <si>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</si>
  <si>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</si>
  <si>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</si>
  <si>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</si>
  <si>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</si>
  <si>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</si>
  <si>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</si>
  <si>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</si>
  <si>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</si>
  <si>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</si>
  <si>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</si>
  <si>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</si>
  <si>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</si>
  <si>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</si>
  <si>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</si>
  <si>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</si>
  <si>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</si>
  <si>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</si>
  <si>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</si>
  <si>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</si>
  <si>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</si>
  <si>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</si>
  <si>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</si>
  <si>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</si>
  <si>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</si>
  <si>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</si>
  <si>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</si>
  <si>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</si>
  <si>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</si>
  <si>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</si>
  <si>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</si>
  <si>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</si>
  <si>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</si>
  <si>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</si>
  <si>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</si>
  <si>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</si>
  <si>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</si>
  <si>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</si>
  <si>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</si>
  <si>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</si>
  <si>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</si>
  <si>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</si>
  <si>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</si>
  <si>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</si>
  <si>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</si>
  <si>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</si>
  <si>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</si>
  <si>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</si>
  <si>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</si>
  <si>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</si>
  <si>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</si>
  <si>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</si>
  <si>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</si>
  <si>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</si>
  <si>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</si>
  <si>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</si>
  <si>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</si>
  <si>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</si>
  <si>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</si>
  <si>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</si>
  <si>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</si>
  <si>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</si>
  <si>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</si>
  <si>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</si>
  <si>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</si>
  <si>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</si>
  <si>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</si>
  <si>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</si>
  <si>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</si>
  <si>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</si>
  <si>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</si>
  <si>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</si>
  <si>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</si>
  <si>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</si>
  <si>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</si>
  <si>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</si>
  <si>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</si>
  <si>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</si>
  <si>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</si>
  <si>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</si>
  <si>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</si>
  <si>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</si>
  <si>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</si>
  <si>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</si>
  <si>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</si>
  <si>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</si>
  <si>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</si>
  <si>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</si>
  <si>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</si>
  <si>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</si>
  <si>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</si>
  <si>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</si>
  <si>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</si>
  <si>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</si>
  <si>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</si>
  <si>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</si>
  <si>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</si>
  <si>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</si>
  <si>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</si>
  <si>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</si>
  <si>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</si>
  <si>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</si>
  <si>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</si>
  <si>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</si>
  <si>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</si>
  <si>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</si>
  <si>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</si>
  <si>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</si>
  <si>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</si>
  <si>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</si>
  <si>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</si>
  <si>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</si>
  <si>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</si>
  <si>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</si>
  <si>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</si>
  <si>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</si>
  <si>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</si>
  <si>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</si>
  <si>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</si>
  <si>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</si>
  <si>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</si>
  <si>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</si>
  <si>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</si>
  <si>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</si>
  <si>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</si>
  <si>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</si>
  <si>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</si>
  <si>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</si>
  <si>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</si>
  <si>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</si>
  <si>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</si>
  <si>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</si>
  <si>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</si>
  <si>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</si>
  <si>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</si>
  <si>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</si>
  <si>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</si>
  <si>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</si>
  <si>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</si>
  <si>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</si>
  <si>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</si>
  <si>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</si>
  <si>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</si>
  <si>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</si>
  <si>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</si>
  <si>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</si>
  <si>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</si>
  <si>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</si>
  <si>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</si>
  <si>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</si>
  <si>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</si>
  <si>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</si>
  <si>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</si>
  <si>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</si>
  <si>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</si>
  <si>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</si>
  <si>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</si>
  <si>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</si>
  <si>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</si>
  <si>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</si>
  <si>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</si>
  <si>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</si>
  <si>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</si>
  <si>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</si>
  <si>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</si>
  <si>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</si>
  <si>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</si>
  <si>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</si>
  <si>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</si>
  <si>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</si>
  <si>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</si>
  <si>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</si>
  <si>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</si>
  <si>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</si>
  <si>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</si>
  <si>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</si>
  <si>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</si>
  <si>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</si>
  <si>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</si>
  <si>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</si>
  <si>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</si>
  <si>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</si>
  <si>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</si>
  <si>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</si>
  <si>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</si>
  <si>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</si>
  <si>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</si>
  <si>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</si>
  <si>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</si>
  <si>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</si>
  <si>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</si>
  <si>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</si>
  <si>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</si>
  <si>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</si>
  <si>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</si>
  <si>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</si>
  <si>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</si>
  <si>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</si>
  <si>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</si>
  <si>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</si>
  <si>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</si>
  <si>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</si>
  <si>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</si>
  <si>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</si>
  <si>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</si>
  <si>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</si>
  <si>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</si>
  <si>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</si>
  <si>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</si>
  <si>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</si>
  <si>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</si>
  <si>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</si>
  <si>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</si>
  <si>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</si>
  <si>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</si>
  <si>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</si>
  <si>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</si>
  <si>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</si>
  <si>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</si>
  <si>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</si>
  <si>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</si>
  <si>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</si>
  <si>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</si>
  <si>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</si>
  <si>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</si>
  <si>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</si>
  <si>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</si>
  <si>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</si>
  <si>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</si>
  <si>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</si>
  <si>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</si>
  <si>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</si>
  <si>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</si>
  <si>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</si>
  <si>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</si>
  <si>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</si>
  <si>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</si>
  <si>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</si>
  <si>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</si>
  <si>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</si>
  <si>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</si>
  <si>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</si>
  <si>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</si>
  <si>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</si>
  <si>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</si>
  <si>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</si>
  <si>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</si>
  <si>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</si>
  <si>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</si>
  <si>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</si>
  <si>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</si>
  <si>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</si>
  <si>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</si>
  <si>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</si>
  <si>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</si>
  <si>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</si>
  <si>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</si>
  <si>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</si>
  <si>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</si>
  <si>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</si>
  <si>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</si>
  <si>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</si>
  <si>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</si>
  <si>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</si>
  <si>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</si>
  <si>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</si>
  <si>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</si>
  <si>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</si>
  <si>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</si>
  <si>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</si>
  <si>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</si>
  <si>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</si>
  <si>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</si>
  <si>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</si>
  <si>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</si>
  <si>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</si>
  <si>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</si>
  <si>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</si>
  <si>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</si>
  <si>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</si>
  <si>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</si>
  <si>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</si>
  <si>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</si>
  <si>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</si>
  <si>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</si>
  <si>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</si>
  <si>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</si>
  <si>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</si>
  <si>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</si>
  <si>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</si>
  <si>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</si>
  <si>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</si>
  <si>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</si>
  <si>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</si>
  <si>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</si>
  <si>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</si>
  <si>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</si>
  <si>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</si>
  <si>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</si>
  <si>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</si>
  <si>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</si>
  <si>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</si>
  <si>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</si>
  <si>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</si>
  <si>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</si>
  <si>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</si>
  <si>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</si>
  <si>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</si>
  <si>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</si>
  <si>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</si>
  <si>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</si>
  <si>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</si>
  <si>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</si>
  <si>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</si>
  <si>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</si>
  <si>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</si>
  <si>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</si>
  <si>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</si>
  <si>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</si>
  <si>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</si>
  <si>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</si>
  <si>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</si>
  <si>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</si>
  <si>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</si>
  <si>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</si>
  <si>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</si>
  <si>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</si>
  <si>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</si>
  <si>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</si>
  <si>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</si>
  <si>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</si>
  <si>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</si>
  <si>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</si>
  <si>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</si>
  <si>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</si>
  <si>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</si>
  <si>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</si>
  <si>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</si>
  <si>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</si>
  <si>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</si>
  <si>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</si>
  <si>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</si>
  <si>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</si>
  <si>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</si>
  <si>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</si>
  <si>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</si>
  <si>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</si>
  <si>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</si>
  <si>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</si>
  <si>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</si>
  <si>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</si>
  <si>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</si>
  <si>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</si>
  <si>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</si>
  <si>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</si>
  <si>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</si>
  <si>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</si>
  <si>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</si>
  <si>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</si>
  <si>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</si>
  <si>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</si>
  <si>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</si>
  <si>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</si>
  <si>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</si>
  <si>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</si>
  <si>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</si>
  <si>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</si>
  <si>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</si>
  <si>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</si>
  <si>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</si>
  <si>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</si>
  <si>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</si>
  <si>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</si>
  <si>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</si>
  <si>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</si>
  <si>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</si>
  <si>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</si>
  <si>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</si>
  <si>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</si>
  <si>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</si>
  <si>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</si>
  <si>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</si>
  <si>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</si>
  <si>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</si>
  <si>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</si>
  <si>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</si>
  <si>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</si>
  <si>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</si>
  <si>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</si>
  <si>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</si>
  <si>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</si>
  <si>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</si>
  <si>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</si>
  <si>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</si>
  <si>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</si>
  <si>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</si>
  <si>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</si>
  <si>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</si>
  <si>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</si>
  <si>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</si>
  <si>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</si>
  <si>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</si>
  <si>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</si>
  <si>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</si>
  <si>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</si>
  <si>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</si>
  <si>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</si>
  <si>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</si>
  <si>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</si>
  <si>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</si>
  <si>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</si>
  <si>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</si>
  <si>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</si>
  <si>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</si>
  <si>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</si>
  <si>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</si>
  <si>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</si>
  <si>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</si>
  <si>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</si>
  <si>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</si>
  <si>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</si>
  <si>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</si>
  <si>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</si>
  <si>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</si>
  <si>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</si>
  <si>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</si>
  <si>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</si>
  <si>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</si>
  <si>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</si>
  <si>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</si>
  <si>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</si>
  <si>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</si>
  <si>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</si>
  <si>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</si>
  <si>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</si>
  <si>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</si>
  <si>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</si>
  <si>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</si>
  <si>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</si>
  <si>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</si>
  <si>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</si>
  <si>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</si>
  <si>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</si>
  <si>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</si>
  <si>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</si>
  <si>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</si>
  <si>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</si>
  <si>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</si>
  <si>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</si>
  <si>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</si>
  <si>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</si>
  <si>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</si>
  <si>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</si>
  <si>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</si>
  <si>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</si>
  <si>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</si>
  <si>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</si>
  <si>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</si>
  <si>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</si>
  <si>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</si>
  <si>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</si>
  <si>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</si>
  <si>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</si>
  <si>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</si>
  <si>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</si>
  <si>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</si>
  <si>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</si>
  <si>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</si>
  <si>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</si>
  <si>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</si>
  <si>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</si>
  <si>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</si>
  <si>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</si>
  <si>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</si>
  <si>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</si>
  <si>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</si>
  <si>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</si>
  <si>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</si>
  <si>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</si>
  <si>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</si>
  <si>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</si>
  <si>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</si>
  <si>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</si>
  <si>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</si>
  <si>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</si>
  <si>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</si>
  <si>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</si>
  <si>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</si>
  <si>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</si>
  <si>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</si>
  <si>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</si>
  <si>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</si>
  <si>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</si>
  <si>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</si>
  <si>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</si>
  <si>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</si>
  <si>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</si>
  <si>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</si>
  <si>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</si>
  <si>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</si>
  <si>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</si>
  <si>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</si>
  <si>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</si>
  <si>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</si>
  <si>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</si>
  <si>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</si>
  <si>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</si>
  <si>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</si>
  <si>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</si>
  <si>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</si>
  <si>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</si>
  <si>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</si>
  <si>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</si>
  <si>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</si>
  <si>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</si>
  <si>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</si>
  <si>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</si>
  <si>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</si>
  <si>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</si>
  <si>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</si>
  <si>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</si>
  <si>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</si>
  <si>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</si>
  <si>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</si>
  <si>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</si>
  <si>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</si>
  <si>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</si>
  <si>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</si>
  <si>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</si>
  <si>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</si>
  <si>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</si>
  <si>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</si>
  <si>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</si>
  <si>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</si>
  <si>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</si>
  <si>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</si>
  <si>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</si>
  <si>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</si>
  <si>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</si>
  <si>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</si>
  <si>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</si>
  <si>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</si>
  <si>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</si>
  <si>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</si>
  <si>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</si>
  <si>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</si>
  <si>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</si>
  <si>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</si>
  <si>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</si>
  <si>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</si>
  <si>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</si>
  <si>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</si>
  <si>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</si>
  <si>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</si>
  <si>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</si>
  <si>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</si>
  <si>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</si>
  <si>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</si>
  <si>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</si>
  <si>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</si>
  <si>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</si>
  <si>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</si>
  <si>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</si>
  <si>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</si>
  <si>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</si>
  <si>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</si>
  <si>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</si>
  <si>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</si>
  <si>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</si>
  <si>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</si>
  <si>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</si>
  <si>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</si>
  <si>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</si>
  <si>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</si>
  <si>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</si>
  <si>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</si>
  <si>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</si>
  <si>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</si>
  <si>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</si>
  <si>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</si>
  <si>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</si>
  <si>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</si>
  <si>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</si>
  <si>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</si>
  <si>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</si>
  <si>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</si>
  <si>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</si>
  <si>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</si>
  <si>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</si>
  <si>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</si>
  <si>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</si>
  <si>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</si>
  <si>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</si>
  <si>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</si>
  <si>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</si>
  <si>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</si>
  <si>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</si>
  <si>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</si>
  <si>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</si>
  <si>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</si>
  <si>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</si>
  <si>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</si>
  <si>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</si>
  <si>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</si>
  <si>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</si>
  <si>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</si>
  <si>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</si>
  <si>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</si>
  <si>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</si>
  <si>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</si>
  <si>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</si>
  <si>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</si>
  <si>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</si>
  <si>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</si>
  <si>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</si>
  <si>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</si>
  <si>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</si>
  <si>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</si>
  <si>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</si>
  <si>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</si>
  <si>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</si>
  <si>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</si>
  <si>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</si>
  <si>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</si>
  <si>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</si>
  <si>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</si>
  <si>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</si>
  <si>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</si>
  <si>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</si>
  <si>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</si>
  <si>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</si>
  <si>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</si>
  <si>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</si>
  <si>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</si>
  <si>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</si>
  <si>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</si>
  <si>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</si>
  <si>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</si>
  <si>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</si>
  <si>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</si>
  <si>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</si>
  <si>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</si>
  <si>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</si>
  <si>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</si>
  <si>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</si>
  <si>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</si>
  <si>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</si>
  <si>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</si>
  <si>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</si>
  <si>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</si>
  <si>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</si>
  <si>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</si>
  <si>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</si>
  <si>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</si>
  <si>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</si>
  <si>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</si>
  <si>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</si>
  <si>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</si>
  <si>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</si>
  <si>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</si>
  <si>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</si>
  <si>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</si>
  <si>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</si>
  <si>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</si>
  <si>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</si>
  <si>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</si>
  <si>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</si>
  <si>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</si>
  <si>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</si>
  <si>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</si>
  <si>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</si>
  <si>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</si>
  <si>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</si>
  <si>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</si>
  <si>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</si>
  <si>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</si>
  <si>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</si>
  <si>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</si>
  <si>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</si>
  <si>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</si>
  <si>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</si>
  <si>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</si>
  <si>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</si>
  <si>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</si>
  <si>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</si>
  <si>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</si>
  <si>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</si>
  <si>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</si>
  <si>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</si>
  <si>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</si>
  <si>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</si>
  <si>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</si>
  <si>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</si>
  <si>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</si>
  <si>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</si>
  <si>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</si>
  <si>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</si>
  <si>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</si>
  <si>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</si>
  <si>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</si>
  <si>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</si>
  <si>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</si>
  <si>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</si>
  <si>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</si>
  <si>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</si>
  <si>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</si>
  <si>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</si>
  <si>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</si>
  <si>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</si>
  <si>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</si>
  <si>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</si>
  <si>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</si>
  <si>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</si>
  <si>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</si>
  <si>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</si>
  <si>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</si>
  <si>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</si>
  <si>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</si>
  <si>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</si>
  <si>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</si>
  <si>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</si>
  <si>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</si>
  <si>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</si>
  <si>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</si>
  <si>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</si>
  <si>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</si>
  <si>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</si>
  <si>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</si>
  <si>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</si>
  <si>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</si>
  <si>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</si>
  <si>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</si>
  <si>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</si>
  <si>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</si>
  <si>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</si>
  <si>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</si>
  <si>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</si>
  <si>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</si>
  <si>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</si>
  <si>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</si>
  <si>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</si>
  <si>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</si>
  <si>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</si>
  <si>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</si>
  <si>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</si>
  <si>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</si>
  <si>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</si>
  <si>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</si>
  <si>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</si>
  <si>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</si>
  <si>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</si>
  <si>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</si>
  <si>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</si>
  <si>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</si>
  <si>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</si>
  <si>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</si>
  <si>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</si>
  <si>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</si>
  <si>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</si>
  <si>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</si>
  <si>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</si>
  <si>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</si>
  <si>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</si>
  <si>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</si>
  <si>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</si>
  <si>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</si>
  <si>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</si>
  <si>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</si>
  <si>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</si>
  <si>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</si>
  <si>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</si>
  <si>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</si>
  <si>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</si>
  <si>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</si>
  <si>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</si>
  <si>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</si>
  <si>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</si>
  <si>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</si>
  <si>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</si>
  <si>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</si>
  <si>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</si>
  <si>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</si>
  <si>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</si>
  <si>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</si>
  <si>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</si>
  <si>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</si>
  <si>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</si>
  <si>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</si>
  <si>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</si>
  <si>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</si>
  <si>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</si>
  <si>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</si>
  <si>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</si>
  <si>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</si>
  <si>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</si>
  <si>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</si>
  <si>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</si>
  <si>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</si>
  <si>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</si>
  <si>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</si>
  <si>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</si>
  <si>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</si>
  <si>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</si>
  <si>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</si>
  <si>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</si>
  <si>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</si>
  <si>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</si>
  <si>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</si>
  <si>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</si>
  <si>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</si>
  <si>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</si>
  <si>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</si>
  <si>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</si>
  <si>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</si>
  <si>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</si>
  <si>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</si>
  <si>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</si>
  <si>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</si>
  <si>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</si>
  <si>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</si>
  <si>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</si>
  <si>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</si>
  <si>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</si>
  <si>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</si>
  <si>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</si>
  <si>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</si>
  <si>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</si>
  <si>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</si>
  <si>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</si>
  <si>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</si>
  <si>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</si>
  <si>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</si>
  <si>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</si>
  <si>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</si>
  <si>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</si>
  <si>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</si>
  <si>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</si>
  <si>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</si>
  <si>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</si>
  <si>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</si>
  <si>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</si>
  <si>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</si>
  <si>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</si>
  <si>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</si>
  <si>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</si>
  <si>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</si>
  <si>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</si>
  <si>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</si>
  <si>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</si>
  <si>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</si>
  <si>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</si>
  <si>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</si>
  <si>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</si>
  <si>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</si>
  <si>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</si>
  <si>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</si>
  <si>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</si>
  <si>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</si>
  <si>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</si>
  <si>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</si>
  <si>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</si>
  <si>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</si>
  <si>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</si>
  <si>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</si>
  <si>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</si>
  <si>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</si>
  <si>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</si>
  <si>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</si>
  <si>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</si>
  <si>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</si>
  <si>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</si>
  <si>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</si>
  <si>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</si>
  <si>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</si>
  <si>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</si>
  <si>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</si>
  <si>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</si>
  <si>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</si>
  <si>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</si>
  <si>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</si>
  <si>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</si>
  <si>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</si>
  <si>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</si>
  <si>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</si>
  <si>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</si>
  <si>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</si>
  <si>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</si>
  <si>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</si>
  <si>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</si>
  <si>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</si>
  <si>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</si>
  <si>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</si>
  <si>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</si>
  <si>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</si>
  <si>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</si>
  <si>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</si>
  <si>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</si>
  <si>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</si>
  <si>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</si>
  <si>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</si>
  <si>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</si>
  <si>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</si>
  <si>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</si>
  <si>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</si>
  <si>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</si>
  <si>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</si>
  <si>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</si>
  <si>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</si>
  <si>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</si>
  <si>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</si>
  <si>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</si>
  <si>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</si>
  <si>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</si>
  <si>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</si>
  <si>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</si>
  <si>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</si>
  <si>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</si>
  <si>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</si>
  <si>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</si>
  <si>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</si>
  <si>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</si>
  <si>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</si>
  <si>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</si>
  <si>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</si>
  <si>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</si>
  <si>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</si>
  <si>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</si>
  <si>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</si>
  <si>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</si>
  <si>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</si>
  <si>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</si>
  <si>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</si>
  <si>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</si>
  <si>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</si>
  <si>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</si>
  <si>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</si>
  <si>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</si>
  <si>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</si>
  <si>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</si>
  <si>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</si>
  <si>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</si>
  <si>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</si>
  <si>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</si>
  <si>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</si>
  <si>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</si>
  <si>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</si>
  <si>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</si>
  <si>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</si>
  <si>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</si>
  <si>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</si>
  <si>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</si>
  <si>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</si>
  <si>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</si>
  <si>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</si>
  <si>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</si>
  <si>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</si>
  <si>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</si>
  <si>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</si>
  <si>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</si>
  <si>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</si>
  <si>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</si>
  <si>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</si>
  <si>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</si>
  <si>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</si>
  <si>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</si>
  <si>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</si>
  <si>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</si>
  <si>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</si>
  <si>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</si>
  <si>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</si>
  <si>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</si>
  <si>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</si>
  <si>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</si>
  <si>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</si>
  <si>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</si>
  <si>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</si>
  <si>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</si>
  <si>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</si>
  <si>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</si>
  <si>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</si>
  <si>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</si>
  <si>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</si>
  <si>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</si>
  <si>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</si>
  <si>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</si>
  <si>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</si>
  <si>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</si>
  <si>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</si>
  <si>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</si>
  <si>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</si>
  <si>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</si>
  <si>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</si>
  <si>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</si>
  <si>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</si>
  <si>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</si>
  <si>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</si>
  <si>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</si>
  <si>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</si>
  <si>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</si>
  <si>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</si>
  <si>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</si>
  <si>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</si>
  <si>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</si>
  <si>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</si>
  <si>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</si>
  <si>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</si>
  <si>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</si>
  <si>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</si>
  <si>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</si>
  <si>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</si>
  <si>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</si>
  <si>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</si>
  <si>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</si>
  <si>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</si>
  <si>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</si>
  <si>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</si>
  <si>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</si>
  <si>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</si>
  <si>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</si>
  <si>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</si>
  <si>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</si>
  <si>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</si>
  <si>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</si>
  <si>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</si>
  <si>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</si>
  <si>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</si>
  <si>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</si>
  <si>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</si>
  <si>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</si>
  <si>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</si>
  <si>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</si>
  <si>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</si>
  <si>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</si>
  <si>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</si>
  <si>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</si>
  <si>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</si>
  <si>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</si>
  <si>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</si>
  <si>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</si>
  <si>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</si>
  <si>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</si>
  <si>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</si>
  <si>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</si>
  <si>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</si>
  <si>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</si>
  <si>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</si>
  <si>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</si>
  <si>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</si>
  <si>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</si>
  <si>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</si>
  <si>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</si>
  <si>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</si>
  <si>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</si>
  <si>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</si>
  <si>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</si>
  <si>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</si>
  <si>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</si>
  <si>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</si>
  <si>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</si>
  <si>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</si>
  <si>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</si>
  <si>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</si>
  <si>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</si>
  <si>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</si>
  <si>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</si>
  <si>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</si>
  <si>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</si>
  <si>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</si>
  <si>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</si>
  <si>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</si>
  <si>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</si>
  <si>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</si>
  <si>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</si>
  <si>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</si>
  <si>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</si>
  <si>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</si>
  <si>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</si>
  <si>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</si>
  <si>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</si>
  <si>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</si>
  <si>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</si>
  <si>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</si>
  <si>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</si>
  <si>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</si>
  <si>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</si>
  <si>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</si>
  <si>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</si>
  <si>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</si>
  <si>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</si>
  <si>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</si>
  <si>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</si>
  <si>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</si>
  <si>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</si>
  <si>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</si>
  <si>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</si>
  <si>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</si>
  <si>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</si>
  <si>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</si>
  <si>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</si>
  <si>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</si>
  <si>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</si>
  <si>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</si>
  <si>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</si>
  <si>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</si>
  <si>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</si>
  <si>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</si>
  <si>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</si>
  <si>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</si>
  <si>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</si>
  <si>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</si>
  <si>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</si>
  <si>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</si>
  <si>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</si>
  <si>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</si>
  <si>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</si>
  <si>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</si>
  <si>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</si>
  <si>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</si>
  <si>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</si>
  <si>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</si>
  <si>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</si>
  <si>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</si>
  <si>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</si>
  <si>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</si>
  <si>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</si>
  <si>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</si>
  <si>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</si>
  <si>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</si>
  <si>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</si>
  <si>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</si>
  <si>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</si>
  <si>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</si>
  <si>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</si>
  <si>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</si>
  <si>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</si>
  <si>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</si>
  <si>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</si>
  <si>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</si>
  <si>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</si>
  <si>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</si>
  <si>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</si>
  <si>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</si>
  <si>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</si>
  <si>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</si>
  <si>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</si>
  <si>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</si>
  <si>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</si>
  <si>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</si>
  <si>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</si>
  <si>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</si>
  <si>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</si>
  <si>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</si>
  <si>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</si>
  <si>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</si>
  <si>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</si>
  <si>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</si>
  <si>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</si>
  <si>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</si>
  <si>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</si>
  <si>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</si>
  <si>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</si>
  <si>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</si>
  <si>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</si>
  <si>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</si>
  <si>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</si>
  <si>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</si>
  <si>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</si>
  <si>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</si>
  <si>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</si>
  <si>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</si>
  <si>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</si>
  <si>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</si>
  <si>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</si>
  <si>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</si>
  <si>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</si>
  <si>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</si>
  <si>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</si>
  <si>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</si>
  <si>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</si>
  <si>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</si>
  <si>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</si>
  <si>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</si>
  <si>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</si>
  <si>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</si>
  <si>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</si>
  <si>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</si>
  <si>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</si>
  <si>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</si>
  <si>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</si>
  <si>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</si>
  <si>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</si>
  <si>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</si>
  <si>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</si>
  <si>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</si>
  <si>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</si>
  <si>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</si>
  <si>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</si>
  <si>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</si>
  <si>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</si>
  <si>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</si>
  <si>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</si>
  <si>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</si>
  <si>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</si>
  <si>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</si>
  <si>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</si>
  <si>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</si>
  <si>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</si>
  <si>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</si>
  <si>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</si>
  <si>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</si>
  <si>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</si>
  <si>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</si>
  <si>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</si>
  <si>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</si>
  <si>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</si>
  <si>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</si>
  <si>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</si>
  <si>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</si>
  <si>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</si>
  <si>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</si>
  <si>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</si>
  <si>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</si>
  <si>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</si>
  <si>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</si>
  <si>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</si>
  <si>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</si>
  <si>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</si>
  <si>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</si>
  <si>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</si>
  <si>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</si>
  <si>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</si>
  <si>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</si>
  <si>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</si>
  <si>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</si>
  <si>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</si>
  <si>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</si>
  <si>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</si>
  <si>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</si>
  <si>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</si>
  <si>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</si>
  <si>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</si>
  <si>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</si>
  <si>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</si>
  <si>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</si>
  <si>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</si>
  <si>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</si>
  <si>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</si>
  <si>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</si>
  <si>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</si>
  <si>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</si>
  <si>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</si>
  <si>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</si>
  <si>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</si>
  <si>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</si>
  <si>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</si>
  <si>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</si>
  <si>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</si>
  <si>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</si>
  <si>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</si>
  <si>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</si>
  <si>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</si>
  <si>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</si>
  <si>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</si>
  <si>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</si>
  <si>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</si>
  <si>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</si>
  <si>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</si>
  <si>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</si>
  <si>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</si>
  <si>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</si>
  <si>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</si>
  <si>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</si>
  <si>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</si>
  <si>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</si>
  <si>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</si>
  <si>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</si>
  <si>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</si>
  <si>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</si>
  <si>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</si>
  <si>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</si>
  <si>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</si>
  <si>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</si>
  <si>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</si>
  <si>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</si>
  <si>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</si>
  <si>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</si>
  <si>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</si>
  <si>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</si>
  <si>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</si>
  <si>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</si>
  <si>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</si>
  <si>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</si>
  <si>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</si>
  <si>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</si>
  <si>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</si>
  <si>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</si>
  <si>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</si>
  <si>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</si>
  <si>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</si>
  <si>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</si>
  <si>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</si>
  <si>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</si>
  <si>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</si>
  <si>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</si>
  <si>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</si>
  <si>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</si>
  <si>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</si>
  <si>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</si>
  <si>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</si>
  <si>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</si>
  <si>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</si>
  <si>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</si>
  <si>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</si>
  <si>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</si>
  <si>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</si>
  <si>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</si>
  <si>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</si>
  <si>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</si>
  <si>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</si>
  <si>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</si>
  <si>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</si>
  <si>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</si>
  <si>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</si>
  <si>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</si>
  <si>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</si>
  <si>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</si>
  <si>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</si>
  <si>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</si>
  <si>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</si>
  <si>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</si>
  <si>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</si>
  <si>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</si>
  <si>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</si>
  <si>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</si>
  <si>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</si>
  <si>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</si>
  <si>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</si>
  <si>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</si>
  <si>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</si>
  <si>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</si>
  <si>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</si>
  <si>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</si>
  <si>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</si>
  <si>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</si>
  <si>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</si>
  <si>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</si>
  <si>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</si>
  <si>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</si>
  <si>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</si>
  <si>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</si>
  <si>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</si>
  <si>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</si>
  <si>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</si>
  <si>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</si>
  <si>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</si>
  <si>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</si>
  <si>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</si>
  <si>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</si>
  <si>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</si>
  <si>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</si>
  <si>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</si>
  <si>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</si>
  <si>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</si>
  <si>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</si>
  <si>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</si>
  <si>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</si>
  <si>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</si>
  <si>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</si>
  <si>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</si>
  <si>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</si>
  <si>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</si>
  <si>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</si>
  <si>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</si>
  <si>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</si>
  <si>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</si>
  <si>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</si>
  <si>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</si>
  <si>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</si>
  <si>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</si>
  <si>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</si>
  <si>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</si>
  <si>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</si>
  <si>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</si>
  <si>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</si>
  <si>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</si>
  <si>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</si>
  <si>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</si>
  <si>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</si>
  <si>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</si>
  <si>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</si>
  <si>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</si>
  <si>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</si>
  <si>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</si>
  <si>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</si>
  <si>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</si>
  <si>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</si>
  <si>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</si>
  <si>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</si>
  <si>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</si>
  <si>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</si>
  <si>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</si>
  <si>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</si>
  <si>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</si>
  <si>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</si>
  <si>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</si>
  <si>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</si>
  <si>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</si>
  <si>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</si>
  <si>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</si>
  <si>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</si>
  <si>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</si>
  <si>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</si>
  <si>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</si>
  <si>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</si>
  <si>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</si>
  <si>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</si>
  <si>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</si>
  <si>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</si>
  <si>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</si>
  <si>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</si>
  <si>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</si>
  <si>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</si>
  <si>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</si>
  <si>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</si>
  <si>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</si>
  <si>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</si>
  <si>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</si>
  <si>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</si>
  <si>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</si>
  <si>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</si>
  <si>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</si>
  <si>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</si>
  <si>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</si>
  <si>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</si>
  <si>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</si>
  <si>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</si>
  <si>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</si>
  <si>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</si>
  <si>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</si>
  <si>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</si>
  <si>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</si>
  <si>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</si>
  <si>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</si>
  <si>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</si>
  <si>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</si>
  <si>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</si>
  <si>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</si>
  <si>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</si>
  <si>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</si>
  <si>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</si>
  <si>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</si>
  <si>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</si>
  <si>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</si>
  <si>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</si>
  <si>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</si>
  <si>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</si>
  <si>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</si>
  <si>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</si>
  <si>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</si>
  <si>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</si>
  <si>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</si>
  <si>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</si>
  <si>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</si>
  <si>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</si>
  <si>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</si>
  <si>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</si>
  <si>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</si>
  <si>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</si>
  <si>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</si>
  <si>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</si>
  <si>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</si>
  <si>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</si>
  <si>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</si>
  <si>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</si>
  <si>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</si>
  <si>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</si>
  <si>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</si>
  <si>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</si>
  <si>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</si>
  <si>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</si>
  <si>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</si>
  <si>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</si>
  <si>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</si>
  <si>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</si>
  <si>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</si>
  <si>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</si>
  <si>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</si>
  <si>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</si>
  <si>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</si>
  <si>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</si>
  <si>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</si>
  <si>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</si>
  <si>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</si>
  <si>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</si>
  <si>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</si>
  <si>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</si>
  <si>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</si>
  <si>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</si>
  <si>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</si>
  <si>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</si>
  <si>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</si>
  <si>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</si>
  <si>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</si>
  <si>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</si>
  <si>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</si>
  <si>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</si>
  <si>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</si>
  <si>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</si>
  <si>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</si>
  <si>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</si>
  <si>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</si>
  <si>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</si>
  <si>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</si>
  <si>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</si>
  <si>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</si>
  <si>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</si>
  <si>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</si>
  <si>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</si>
  <si>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</si>
  <si>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</si>
  <si>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</si>
  <si>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</si>
  <si>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</si>
  <si>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</si>
  <si>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</si>
  <si>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</si>
  <si>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</si>
  <si>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</si>
  <si>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</si>
  <si>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</si>
  <si>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</si>
  <si>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</si>
  <si>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</si>
  <si>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</si>
  <si>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</si>
  <si>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</si>
  <si>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</si>
  <si>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</si>
  <si>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</si>
  <si>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</si>
  <si>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</si>
  <si>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</si>
  <si>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</si>
  <si>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</si>
  <si>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</si>
  <si>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</si>
  <si>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</si>
  <si>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</si>
  <si>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</si>
  <si>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</si>
  <si>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</si>
  <si>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</si>
  <si>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</si>
  <si>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</si>
  <si>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</si>
  <si>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</si>
  <si>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</si>
  <si>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</si>
  <si>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</si>
  <si>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</si>
  <si>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</si>
  <si>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</si>
  <si>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</si>
  <si>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</si>
  <si>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</si>
  <si>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</si>
  <si>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</si>
  <si>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</si>
  <si>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</si>
  <si>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</si>
  <si>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</si>
  <si>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</si>
  <si>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</si>
  <si>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</si>
  <si>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</si>
  <si>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</si>
  <si>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</si>
  <si>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</si>
  <si>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</si>
  <si>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</si>
  <si>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</si>
  <si>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</si>
  <si>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</si>
  <si>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</si>
  <si>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</si>
  <si>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</si>
  <si>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</si>
  <si>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</si>
  <si>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</si>
  <si>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</si>
  <si>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</si>
  <si>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</si>
  <si>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</si>
  <si>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</si>
  <si>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</si>
  <si>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</si>
  <si>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</si>
  <si>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</si>
  <si>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</si>
  <si>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</si>
  <si>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</si>
  <si>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</si>
  <si>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</si>
  <si>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</si>
  <si>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</si>
  <si>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</si>
  <si>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</si>
  <si>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</si>
  <si>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</si>
  <si>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</si>
  <si>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</si>
  <si>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</si>
  <si>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</si>
  <si>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</si>
  <si>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</si>
  <si>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</si>
  <si>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</si>
  <si>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</si>
  <si>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</si>
  <si>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</si>
  <si>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</si>
  <si>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</si>
  <si>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</si>
  <si>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</si>
  <si>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</si>
  <si>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</si>
  <si>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</si>
  <si>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</si>
  <si>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</si>
  <si>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</si>
  <si>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</si>
  <si>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</si>
  <si>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</si>
  <si>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</si>
  <si>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</si>
  <si>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</si>
  <si>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</si>
  <si>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</si>
  <si>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</si>
  <si>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</si>
  <si>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</si>
  <si>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</si>
  <si>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</si>
  <si>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</si>
  <si>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</si>
  <si>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</si>
  <si>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</si>
  <si>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</si>
  <si>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</si>
  <si>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</si>
  <si>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</si>
  <si>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</si>
  <si>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</si>
  <si>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</si>
  <si>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</si>
  <si>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</si>
  <si>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</si>
  <si>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</si>
  <si>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</si>
  <si>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</si>
  <si>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</si>
  <si>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</si>
  <si>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</si>
  <si>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</si>
  <si>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</si>
  <si>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</si>
  <si>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</si>
  <si>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</si>
  <si>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</si>
  <si>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</si>
  <si>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</si>
  <si>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</si>
  <si>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</si>
  <si>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</si>
  <si>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</si>
  <si>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</si>
  <si>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</si>
  <si>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</si>
  <si>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</si>
  <si>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</si>
  <si>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</si>
  <si>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</si>
  <si>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</si>
  <si>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</si>
  <si>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</si>
  <si>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</si>
  <si>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</si>
  <si>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</si>
  <si>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</si>
  <si>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</si>
  <si>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</si>
  <si>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</si>
  <si>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</si>
  <si>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</si>
  <si>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</si>
  <si>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</si>
  <si>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</si>
  <si>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</si>
  <si>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</si>
  <si>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</si>
  <si>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</si>
  <si>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</si>
  <si>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</si>
  <si>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</si>
  <si>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</si>
  <si>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</si>
  <si>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</si>
  <si>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</si>
  <si>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</si>
  <si>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</si>
  <si>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</si>
  <si>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</si>
  <si>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</si>
  <si>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</si>
  <si>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</si>
  <si>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</si>
  <si>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</si>
  <si>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</si>
  <si>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</si>
  <si>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</si>
  <si>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</si>
  <si>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</si>
  <si>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</si>
  <si>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</si>
  <si>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</si>
  <si>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</si>
  <si>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</si>
  <si>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</si>
  <si>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</si>
  <si>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</si>
  <si>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</si>
  <si>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</si>
  <si>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</si>
  <si>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</si>
  <si>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</si>
  <si>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</si>
  <si>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</si>
  <si>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</si>
  <si>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</si>
  <si>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</si>
  <si>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</si>
  <si>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</si>
  <si>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</si>
  <si>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</si>
  <si>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</si>
  <si>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</si>
  <si>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</si>
  <si>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</si>
  <si>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</si>
  <si>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</si>
  <si>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</si>
  <si>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</si>
  <si>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</si>
  <si>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</si>
  <si>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</si>
  <si>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</si>
  <si>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</si>
  <si>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</si>
  <si>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</si>
  <si>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</si>
  <si>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</si>
  <si>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</si>
  <si>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</si>
  <si>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</si>
  <si>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</si>
  <si>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</si>
  <si>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</si>
  <si>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</si>
  <si>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</si>
  <si>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</si>
  <si>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</si>
  <si>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</si>
  <si>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</si>
  <si>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</si>
  <si>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</si>
  <si>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</si>
  <si>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</si>
  <si>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</si>
  <si>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</si>
  <si>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</si>
  <si>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</si>
  <si>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</si>
  <si>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</si>
  <si>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</si>
  <si>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</si>
  <si>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</si>
  <si>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</si>
  <si>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</si>
  <si>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</si>
  <si>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</si>
  <si>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</si>
  <si>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</si>
  <si>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</si>
  <si>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</si>
  <si>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</si>
  <si>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</si>
  <si>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</si>
  <si>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</si>
  <si>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</si>
  <si>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</si>
  <si>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</si>
  <si>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</si>
  <si>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</si>
  <si>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</si>
  <si>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</si>
  <si>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</si>
  <si>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</si>
  <si>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</si>
  <si>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</si>
  <si>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</si>
  <si>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</si>
  <si>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</si>
  <si>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</si>
  <si>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</si>
  <si>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</si>
  <si>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</si>
  <si>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</si>
  <si>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</si>
  <si>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</si>
  <si>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</si>
  <si>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</si>
  <si>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</si>
  <si>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</si>
  <si>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</si>
  <si>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</si>
  <si>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</si>
  <si>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</si>
  <si>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</si>
  <si>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</si>
  <si>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</si>
  <si>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</si>
  <si>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</si>
  <si>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</si>
  <si>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</si>
  <si>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</si>
  <si>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</si>
  <si>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</si>
  <si>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</si>
  <si>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</si>
  <si>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</si>
  <si>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</si>
  <si>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</si>
  <si>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</si>
  <si>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</si>
  <si>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</si>
  <si>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</si>
  <si>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</si>
  <si>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</si>
  <si>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</si>
  <si>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</si>
  <si>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</si>
  <si>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</si>
  <si>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</si>
  <si>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</si>
  <si>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</si>
  <si>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</si>
  <si>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</si>
  <si>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</si>
  <si>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</si>
  <si>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</si>
  <si>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</si>
  <si>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</si>
  <si>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</si>
  <si>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</si>
  <si>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</si>
  <si>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</si>
  <si>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</si>
  <si>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</si>
  <si>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</si>
  <si>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</si>
  <si>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</si>
  <si>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</si>
  <si>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</si>
  <si>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</si>
  <si>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</si>
  <si>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</si>
  <si>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</si>
  <si>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</si>
  <si>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</si>
  <si>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</si>
  <si>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</si>
  <si>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</si>
  <si>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</si>
  <si>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</si>
  <si>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</si>
  <si>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</si>
  <si>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</si>
  <si>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</si>
  <si>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</si>
  <si>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</si>
  <si>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</si>
  <si>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</si>
  <si>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</si>
  <si>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</si>
  <si>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</si>
  <si>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</si>
  <si>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</si>
  <si>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</si>
  <si>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</si>
  <si>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</si>
  <si>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</si>
  <si>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</si>
  <si>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</si>
  <si>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</si>
  <si>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</si>
  <si>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</si>
  <si>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</si>
  <si>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</si>
  <si>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</si>
  <si>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</si>
  <si>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</si>
  <si>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</si>
  <si>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</si>
  <si>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</si>
  <si>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</si>
  <si>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</si>
  <si>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</si>
  <si>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</si>
  <si>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</si>
  <si>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</si>
  <si>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</si>
  <si>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</si>
  <si>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</si>
  <si>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</si>
  <si>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</si>
  <si>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</si>
  <si>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</si>
  <si>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</si>
  <si>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</si>
  <si>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</si>
  <si>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</si>
  <si>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</si>
  <si>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</si>
  <si>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</si>
  <si>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</si>
  <si>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</si>
  <si>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</si>
  <si>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</si>
  <si>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</si>
  <si>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</si>
  <si>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</si>
  <si>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</si>
  <si>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</si>
  <si>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</si>
  <si>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</si>
  <si>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</si>
  <si>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</si>
  <si>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</si>
  <si>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</si>
  <si>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</si>
  <si>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</si>
  <si>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</si>
  <si>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</si>
  <si>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</si>
  <si>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</si>
  <si>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</si>
  <si>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</si>
  <si>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</si>
  <si>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</si>
  <si>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</si>
  <si>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</si>
  <si>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</si>
  <si>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</si>
  <si>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</si>
  <si>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</si>
  <si>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</si>
  <si>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</si>
  <si>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</si>
  <si>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</si>
  <si>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</si>
  <si>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</si>
  <si>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</si>
  <si>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</si>
  <si>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</si>
  <si>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</si>
  <si>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</si>
  <si>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</si>
  <si>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</si>
  <si>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</si>
  <si>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</si>
  <si>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</si>
  <si>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</si>
  <si>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</si>
  <si>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</si>
  <si>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</si>
  <si>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</si>
  <si>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</si>
  <si>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</si>
  <si>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</si>
  <si>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</si>
  <si>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</si>
  <si>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</si>
  <si>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</si>
  <si>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</si>
  <si>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</si>
  <si>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</si>
  <si>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</si>
  <si>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</si>
  <si>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</si>
  <si>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</si>
  <si>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</si>
  <si>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</si>
  <si>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</si>
  <si>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</si>
  <si>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</si>
  <si>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</si>
  <si>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</si>
  <si>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</si>
  <si>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</si>
  <si>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</si>
  <si>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</si>
  <si>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</si>
  <si>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</si>
  <si>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</si>
  <si>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</si>
  <si>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</si>
  <si>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</si>
  <si>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</si>
  <si>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</si>
  <si>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</si>
  <si>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</si>
  <si>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</si>
  <si>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</si>
  <si>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</si>
  <si>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</si>
  <si>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</si>
  <si>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</si>
  <si>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</si>
  <si>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</si>
  <si>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</si>
  <si>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</si>
  <si>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</si>
  <si>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</si>
  <si>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</si>
  <si>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</si>
  <si>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</si>
  <si>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</si>
  <si>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</si>
  <si>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</si>
  <si>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</si>
  <si>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</si>
  <si>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</si>
  <si>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</si>
  <si>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</si>
  <si>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</si>
  <si>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</si>
  <si>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</si>
  <si>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</si>
  <si>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</si>
  <si>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</si>
  <si>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</si>
  <si>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</si>
  <si>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</si>
  <si>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</si>
  <si>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</si>
  <si>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</si>
  <si>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</si>
  <si>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</si>
  <si>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</si>
  <si>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</si>
  <si>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</si>
  <si>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</si>
  <si>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</si>
  <si>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</si>
  <si>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</si>
  <si>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</si>
  <si>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</si>
  <si>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</si>
  <si>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</si>
  <si>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</si>
  <si>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</si>
  <si>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</si>
  <si>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</si>
  <si>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</si>
  <si>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</si>
  <si>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</si>
  <si>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</si>
  <si>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</si>
  <si>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</si>
  <si>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</si>
  <si>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</si>
  <si>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</si>
  <si>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</si>
  <si>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</si>
  <si>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</si>
  <si>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</si>
  <si>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</si>
  <si>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</si>
  <si>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</si>
  <si>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</si>
  <si>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</si>
  <si>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</si>
  <si>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</si>
  <si>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</si>
  <si>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</si>
  <si>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</si>
  <si>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</si>
  <si>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</si>
  <si>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</si>
  <si>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</si>
  <si>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</si>
  <si>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</si>
  <si>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</si>
  <si>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</si>
  <si>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</si>
  <si>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</si>
  <si>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</si>
  <si>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</si>
  <si>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</si>
  <si>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</si>
  <si>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</si>
  <si>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</si>
  <si>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</si>
  <si>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</si>
  <si>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</si>
  <si>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</si>
  <si>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</si>
  <si>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</si>
  <si>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</si>
  <si>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</si>
  <si>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</si>
  <si>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</si>
  <si>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</si>
  <si>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</si>
  <si>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</si>
  <si>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</si>
  <si>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</si>
  <si>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</si>
  <si>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</si>
  <si>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</si>
  <si>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</si>
  <si>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</si>
  <si>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</si>
  <si>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</si>
  <si>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</si>
  <si>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</si>
  <si>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</si>
  <si>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</si>
  <si>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</si>
  <si>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</si>
  <si>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</si>
  <si>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</si>
  <si>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</si>
  <si>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</si>
  <si>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</si>
  <si>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</si>
  <si>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</si>
  <si>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</si>
  <si>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</si>
  <si>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</si>
  <si>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</si>
  <si>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</si>
  <si>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</si>
  <si>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</si>
  <si>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</si>
  <si>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</si>
  <si>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</si>
  <si>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</si>
  <si>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</si>
  <si>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</si>
  <si>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</si>
  <si>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</si>
  <si>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</si>
  <si>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</si>
  <si>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</si>
  <si>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</si>
  <si>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</si>
  <si>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</si>
  <si>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</si>
  <si>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</si>
  <si>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</si>
  <si>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</si>
  <si>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</si>
  <si>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</si>
  <si>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</si>
  <si>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</si>
  <si>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</si>
  <si>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</si>
  <si>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</si>
  <si>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</si>
  <si>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</si>
  <si>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</si>
  <si>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</si>
  <si>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</si>
  <si>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</si>
  <si>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</si>
  <si>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</si>
  <si>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</si>
  <si>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</si>
  <si>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</si>
  <si>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</si>
  <si>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</si>
  <si>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</si>
  <si>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</si>
  <si>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</si>
  <si>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</si>
  <si>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</si>
  <si>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</si>
  <si>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</si>
  <si>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</si>
  <si>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</si>
  <si>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</si>
  <si>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</si>
  <si>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</si>
  <si>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</si>
  <si>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</si>
  <si>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</si>
  <si>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</si>
  <si>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</si>
  <si>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</si>
  <si>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</si>
  <si>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</si>
  <si>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</si>
  <si>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</si>
  <si>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</si>
  <si>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</si>
  <si>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</si>
  <si>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</si>
  <si>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</si>
  <si>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</si>
  <si>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</si>
  <si>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</si>
  <si>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</si>
  <si>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</si>
  <si>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</si>
  <si>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</si>
  <si>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</si>
  <si>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</si>
  <si>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</si>
  <si>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</si>
  <si>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</si>
  <si>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</si>
  <si>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</si>
  <si>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</si>
  <si>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</si>
  <si>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</si>
  <si>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</si>
  <si>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</si>
  <si>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</si>
  <si>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</si>
  <si>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</si>
  <si>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</si>
  <si>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</si>
  <si>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</si>
  <si>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</si>
  <si>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</si>
  <si>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</si>
  <si>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</si>
  <si>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</si>
  <si>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</si>
  <si>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</si>
  <si>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</si>
  <si>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</si>
  <si>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</si>
  <si>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</si>
  <si>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</si>
  <si>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</si>
  <si>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</si>
  <si>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</si>
  <si>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</si>
  <si>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</si>
  <si>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</si>
  <si>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</si>
  <si>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</si>
  <si>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</si>
  <si>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</si>
  <si>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</si>
  <si>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</si>
  <si>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</si>
  <si>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</si>
  <si>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</si>
  <si>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</si>
  <si>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</si>
  <si>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</si>
  <si>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</si>
  <si>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</si>
  <si>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</si>
  <si>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</si>
  <si>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</si>
  <si>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</si>
  <si>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</si>
  <si>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</si>
  <si>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</si>
  <si>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</si>
  <si>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</si>
  <si>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</si>
  <si>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</si>
  <si>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</si>
  <si>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</si>
  <si>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</si>
  <si>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</si>
  <si>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</si>
  <si>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</si>
  <si>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</si>
  <si>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</si>
  <si>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</si>
  <si>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</si>
  <si>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</si>
  <si>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</si>
  <si>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</si>
  <si>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</si>
  <si>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</si>
  <si>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</si>
  <si>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</si>
  <si>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</si>
  <si>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</si>
  <si>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</si>
  <si>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</si>
  <si>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</si>
  <si>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</si>
  <si>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</si>
  <si>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</si>
  <si>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</si>
  <si>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</si>
  <si>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</si>
  <si>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</si>
  <si>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</si>
  <si>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</si>
  <si>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</si>
  <si>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</si>
  <si>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</si>
  <si>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</si>
  <si>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</si>
  <si>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</si>
  <si>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</si>
  <si>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</si>
  <si>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</si>
  <si>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</si>
  <si>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</si>
  <si>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</si>
  <si>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</si>
  <si>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</si>
  <si>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</si>
  <si>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</si>
  <si>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</si>
  <si>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</si>
  <si>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</si>
  <si>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</si>
  <si>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</si>
  <si>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</si>
  <si>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</si>
  <si>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</si>
  <si>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</si>
  <si>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</si>
  <si>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</si>
  <si>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</si>
  <si>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</si>
  <si>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</si>
  <si>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</si>
  <si>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</si>
  <si>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</si>
  <si>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</si>
  <si>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</si>
  <si>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</si>
  <si>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</si>
  <si>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</si>
  <si>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</si>
  <si>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</si>
  <si>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</si>
  <si>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</si>
  <si>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</si>
  <si>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</si>
  <si>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</si>
  <si>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</si>
  <si>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</si>
  <si>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</si>
  <si>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</si>
  <si>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</si>
  <si>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</si>
  <si>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</si>
  <si>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</si>
  <si>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</si>
  <si>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</si>
  <si>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</si>
  <si>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</si>
  <si>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</si>
  <si>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</si>
  <si>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</si>
  <si>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</si>
  <si>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</si>
  <si>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</si>
  <si>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</si>
  <si>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</si>
  <si>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</si>
  <si>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</si>
  <si>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</si>
  <si>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</si>
  <si>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</si>
  <si>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</si>
  <si>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</si>
  <si>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</si>
  <si>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</si>
  <si>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</si>
  <si>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</si>
  <si>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</si>
  <si>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</si>
  <si>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</si>
  <si>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</si>
  <si>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</si>
  <si>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</si>
  <si>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</si>
  <si>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</si>
  <si>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</si>
  <si>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</si>
  <si>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</si>
  <si>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</si>
  <si>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</si>
  <si>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</si>
  <si>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</si>
  <si>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</si>
  <si>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</si>
  <si>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</si>
  <si>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</si>
  <si>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</si>
  <si>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</si>
  <si>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</si>
  <si>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</si>
  <si>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</si>
  <si>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</si>
  <si>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</si>
  <si>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</si>
  <si>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</si>
  <si>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</si>
  <si>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</si>
  <si>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</si>
  <si>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</si>
  <si>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</si>
  <si>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</si>
  <si>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</si>
  <si>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</si>
  <si>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</si>
  <si>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</si>
  <si>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</si>
  <si>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</si>
  <si>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</si>
  <si>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</si>
  <si>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</si>
  <si>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</si>
  <si>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</si>
  <si>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</si>
  <si>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</si>
  <si>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</si>
  <si>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</si>
  <si>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</si>
  <si>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</si>
  <si>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</si>
  <si>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</si>
  <si>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</si>
  <si>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</si>
  <si>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</si>
  <si>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</si>
  <si>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</si>
  <si>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</si>
  <si>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</si>
  <si>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</si>
  <si>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</si>
  <si>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</si>
  <si>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</si>
  <si>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</si>
  <si>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</si>
  <si>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</si>
  <si>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</si>
  <si>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</si>
  <si>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</si>
  <si>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</si>
  <si>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</si>
  <si>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</si>
  <si>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</si>
  <si>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</si>
  <si>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</si>
  <si>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</si>
  <si>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</si>
  <si>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</si>
  <si>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</si>
  <si>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</si>
  <si>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</si>
  <si>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</si>
  <si>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</si>
  <si>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</si>
  <si>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</si>
  <si>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</si>
  <si>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</si>
  <si>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</si>
  <si>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</si>
  <si>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</si>
  <si>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</si>
  <si>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</si>
  <si>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</si>
  <si>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</si>
  <si>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</si>
  <si>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</si>
  <si>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</si>
  <si>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</si>
  <si>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</si>
  <si>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</si>
  <si>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</si>
  <si>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</si>
  <si>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</si>
  <si>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</si>
  <si>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</si>
  <si>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</si>
  <si>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</si>
  <si>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</si>
  <si>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</si>
  <si>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</si>
  <si>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</si>
  <si>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</si>
  <si>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</si>
  <si>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</si>
  <si>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</si>
  <si>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</si>
  <si>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</si>
  <si>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</si>
  <si>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</si>
  <si>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</si>
  <si>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</si>
  <si>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</si>
  <si>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</si>
  <si>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</si>
  <si>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</si>
  <si>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</si>
  <si>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</si>
  <si>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</si>
  <si>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</si>
  <si>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</si>
  <si>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</si>
  <si>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</si>
  <si>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</si>
  <si>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</si>
  <si>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</si>
  <si>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</si>
  <si>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</si>
  <si>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</si>
  <si>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</si>
  <si>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</si>
  <si>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</si>
  <si>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</si>
  <si>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</si>
  <si>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</si>
  <si>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</si>
  <si>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</si>
  <si>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</si>
  <si>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</si>
  <si>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</si>
  <si>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</si>
  <si>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</si>
  <si>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</si>
  <si>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</si>
  <si>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</si>
  <si>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</si>
  <si>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</si>
  <si>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</si>
  <si>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</si>
  <si>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</si>
  <si>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</si>
  <si>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</si>
  <si>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</si>
  <si>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</si>
  <si>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</si>
  <si>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</si>
  <si>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</si>
  <si>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</si>
  <si>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</si>
  <si>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</si>
  <si>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</si>
  <si>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</si>
  <si>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</si>
  <si>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</si>
  <si>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</si>
  <si>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</si>
  <si>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</si>
  <si>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</si>
  <si>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</si>
  <si>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</si>
  <si>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</si>
  <si>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</si>
  <si>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</si>
  <si>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</si>
  <si>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</si>
  <si>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</si>
  <si>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</si>
  <si>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</si>
  <si>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</si>
  <si>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</si>
  <si>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</si>
  <si>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</si>
  <si>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</si>
  <si>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</si>
  <si>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</si>
  <si>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</si>
  <si>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</si>
  <si>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</si>
  <si>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</si>
  <si>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</si>
  <si>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</si>
  <si>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</si>
  <si>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</si>
  <si>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</si>
  <si>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</si>
  <si>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</si>
  <si>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</si>
  <si>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</si>
  <si>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</si>
  <si>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</si>
  <si>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</si>
  <si>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</si>
  <si>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</si>
  <si>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</si>
  <si>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</si>
  <si>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</si>
  <si>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</si>
  <si>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</si>
  <si>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</si>
  <si>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</si>
  <si>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</si>
  <si>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</si>
  <si>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</si>
  <si>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</si>
  <si>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</si>
  <si>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</si>
  <si>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</si>
  <si>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</si>
  <si>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</si>
  <si>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</si>
  <si>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</si>
  <si>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</si>
  <si>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</si>
  <si>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</si>
  <si>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</si>
  <si>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</si>
  <si>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</si>
  <si>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</si>
  <si>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</si>
  <si>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</si>
  <si>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</si>
  <si>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</si>
  <si>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</si>
  <si>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</si>
  <si>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</si>
  <si>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</si>
  <si>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</si>
  <si>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</si>
  <si>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</si>
  <si>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</si>
  <si>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</si>
  <si>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</si>
  <si>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</si>
  <si>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</si>
  <si>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</si>
  <si>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</si>
  <si>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</si>
  <si>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</si>
  <si>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</si>
  <si>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</si>
  <si>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</si>
  <si>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</si>
  <si>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</si>
  <si>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</si>
  <si>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</si>
  <si>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</si>
  <si>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</si>
  <si>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</si>
  <si>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</si>
  <si>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</si>
  <si>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</si>
  <si>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</si>
  <si>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</si>
  <si>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</si>
  <si>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</si>
  <si>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</si>
  <si>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</si>
  <si>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</si>
  <si>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</si>
  <si>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</si>
  <si>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</si>
  <si>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</si>
  <si>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</si>
  <si>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</si>
  <si>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</si>
  <si>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</si>
  <si>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</si>
  <si>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</si>
  <si>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</si>
  <si>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</si>
  <si>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</si>
  <si>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</si>
  <si>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</si>
  <si>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</si>
  <si>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</si>
  <si>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</si>
  <si>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</si>
  <si>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</si>
  <si>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</si>
  <si>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</si>
  <si>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</si>
  <si>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</si>
  <si>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</si>
  <si>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</si>
  <si>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</si>
  <si>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</si>
  <si>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</si>
  <si>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</si>
  <si>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</si>
  <si>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</si>
  <si>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</si>
  <si>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</si>
  <si>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</si>
  <si>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</si>
  <si>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</si>
  <si>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</si>
  <si>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</si>
  <si>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</si>
  <si>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</si>
  <si>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</si>
  <si>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</si>
  <si>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</si>
  <si>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</si>
  <si>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</si>
  <si>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</si>
  <si>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</si>
  <si>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</si>
  <si>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</si>
  <si>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</si>
  <si>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</si>
  <si>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</si>
  <si>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</si>
  <si>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</si>
  <si>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</si>
  <si>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</si>
  <si>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</si>
  <si>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</si>
  <si>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</si>
  <si>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</si>
  <si>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</si>
  <si>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</si>
  <si>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</si>
  <si>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</si>
  <si>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</si>
  <si>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</si>
  <si>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</si>
  <si>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</si>
  <si>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</si>
  <si>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</si>
  <si>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</si>
  <si>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</si>
  <si>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</si>
  <si>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</si>
  <si>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</si>
  <si>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</si>
  <si>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</si>
  <si>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</si>
  <si>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</si>
  <si>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</si>
  <si>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</si>
  <si>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</si>
  <si>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</si>
  <si>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</si>
  <si>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</si>
  <si>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</si>
  <si>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</si>
  <si>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</si>
  <si>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</si>
  <si>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</si>
  <si>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</si>
  <si>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</si>
  <si>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</si>
  <si>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</si>
  <si>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</si>
  <si>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</si>
  <si>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</si>
  <si>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</si>
  <si>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</si>
  <si>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</si>
  <si>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</si>
  <si>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</si>
  <si>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</si>
  <si>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</si>
  <si>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</si>
  <si>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</si>
  <si>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</si>
  <si>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</si>
  <si>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</si>
  <si>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</si>
  <si>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</si>
  <si>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</si>
  <si>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</si>
  <si>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</si>
  <si>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</si>
  <si>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</si>
  <si>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</si>
  <si>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</si>
  <si>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</si>
  <si>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</si>
  <si>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</si>
  <si>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</si>
  <si>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</si>
  <si>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</si>
  <si>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</si>
  <si>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</si>
  <si>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</si>
  <si>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</si>
  <si>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</si>
  <si>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</si>
  <si>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</si>
  <si>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</si>
  <si>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</si>
  <si>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</si>
  <si>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</si>
  <si>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</si>
  <si>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</si>
  <si>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</si>
  <si>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</si>
  <si>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</si>
  <si>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</si>
  <si>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</si>
  <si>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</si>
  <si>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</si>
  <si>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</si>
  <si>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</si>
  <si>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</si>
  <si>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</si>
  <si>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</si>
  <si>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</si>
  <si>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</si>
  <si>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</si>
  <si>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</si>
  <si>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</si>
  <si>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</si>
  <si>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</si>
  <si>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</si>
  <si>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</si>
  <si>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</si>
  <si>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</si>
  <si>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</si>
  <si>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</si>
  <si>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</si>
  <si>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</si>
  <si>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</si>
  <si>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</si>
  <si>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</si>
  <si>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</si>
  <si>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</si>
  <si>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</si>
  <si>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</si>
  <si>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</si>
  <si>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</si>
  <si>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</si>
  <si>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</si>
  <si>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</si>
  <si>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</si>
  <si>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</si>
  <si>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</si>
  <si>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</si>
  <si>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</si>
  <si>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</si>
  <si>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</si>
  <si>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</si>
  <si>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</si>
  <si>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</si>
  <si>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</si>
  <si>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</si>
  <si>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</si>
  <si>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</si>
  <si>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</si>
  <si>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</si>
  <si>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</si>
  <si>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</si>
  <si>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</si>
  <si>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</si>
  <si>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</si>
  <si>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</si>
  <si>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</si>
  <si>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</si>
  <si>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</si>
  <si>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</si>
  <si>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</si>
  <si>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</si>
  <si>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</si>
  <si>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</si>
  <si>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</si>
  <si>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</si>
  <si>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</si>
  <si>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</si>
  <si>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</si>
  <si>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</si>
  <si>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</si>
  <si>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</si>
  <si>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</si>
  <si>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</si>
  <si>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</si>
  <si>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</si>
  <si>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</si>
  <si>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</si>
  <si>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</si>
  <si>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</si>
  <si>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</si>
  <si>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</si>
  <si>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</si>
  <si>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</si>
  <si>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</si>
  <si>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</si>
  <si>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</si>
  <si>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</si>
  <si>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</si>
  <si>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</si>
  <si>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</si>
  <si>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</si>
  <si>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</si>
  <si>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</si>
  <si>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</si>
  <si>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</si>
  <si>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</si>
  <si>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</si>
  <si>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</si>
  <si>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</si>
  <si>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</si>
  <si>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</si>
  <si>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</si>
  <si>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</si>
  <si>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</si>
  <si>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</si>
  <si>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</si>
  <si>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</si>
  <si>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</si>
  <si>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</si>
  <si>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</si>
  <si>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</si>
  <si>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</si>
  <si>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</si>
  <si>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</si>
  <si>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</si>
  <si>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</si>
  <si>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</si>
  <si>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</si>
  <si>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</si>
  <si>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</si>
  <si>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</si>
  <si>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</si>
  <si>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</si>
  <si>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</si>
  <si>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</si>
  <si>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</si>
  <si>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</si>
  <si>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</si>
  <si>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</si>
  <si>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</si>
  <si>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</si>
  <si>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</si>
  <si>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</si>
  <si>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</si>
  <si>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</si>
  <si>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</si>
  <si>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</si>
  <si>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</si>
  <si>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</si>
  <si>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</si>
  <si>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</si>
  <si>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</si>
  <si>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</si>
  <si>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</si>
  <si>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</si>
  <si>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</si>
  <si>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</si>
  <si>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</si>
  <si>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</si>
  <si>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</si>
  <si>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</si>
  <si>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</si>
  <si>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</si>
  <si>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</si>
  <si>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</si>
  <si>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</si>
  <si>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</si>
  <si>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</si>
  <si>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</si>
  <si>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</si>
  <si>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</si>
  <si>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</si>
  <si>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</si>
  <si>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</si>
  <si>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</si>
  <si>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</si>
  <si>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</si>
  <si>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</si>
  <si>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</si>
  <si>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</si>
  <si>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</si>
  <si>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</si>
  <si>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</si>
  <si>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</si>
  <si>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</si>
  <si>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</si>
  <si>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</si>
  <si>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</si>
  <si>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</si>
  <si>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</si>
  <si>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</si>
  <si>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</si>
  <si>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</si>
  <si>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</si>
  <si>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</si>
  <si>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</si>
  <si>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</si>
  <si>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</si>
  <si>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</si>
  <si>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</si>
  <si>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</si>
  <si>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</si>
  <si>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</si>
  <si>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</si>
  <si>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</si>
  <si>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</si>
  <si>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</si>
  <si>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</si>
  <si>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</si>
  <si>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</si>
  <si>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</si>
  <si>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</si>
  <si>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</si>
  <si>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</si>
  <si>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</si>
  <si>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</si>
  <si>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</si>
  <si>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</si>
  <si>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</si>
  <si>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</si>
  <si>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</si>
  <si>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</si>
  <si>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</si>
  <si>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</si>
  <si>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</si>
  <si>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</si>
  <si>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</si>
  <si>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</si>
  <si>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</si>
  <si>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</si>
  <si>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</si>
  <si>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</si>
  <si>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</si>
  <si>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</si>
  <si>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</si>
  <si>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</si>
  <si>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</si>
  <si>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</si>
  <si>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</si>
  <si>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</si>
  <si>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</si>
  <si>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</si>
  <si>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</si>
  <si>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</si>
  <si>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</si>
  <si>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</si>
  <si>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</si>
  <si>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</si>
  <si>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</si>
  <si>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</si>
  <si>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</si>
  <si>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</si>
  <si>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</si>
  <si>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</si>
  <si>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</si>
  <si>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</si>
  <si>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</si>
  <si>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</si>
  <si>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</si>
  <si>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</si>
  <si>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</si>
  <si>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</si>
  <si>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</si>
  <si>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</si>
  <si>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</si>
  <si>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</si>
  <si>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</si>
  <si>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</si>
  <si>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</si>
  <si>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</si>
  <si>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</si>
  <si>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</si>
  <si>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</si>
  <si>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</si>
  <si>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</si>
  <si>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</si>
  <si>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</si>
  <si>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</si>
  <si>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</si>
  <si>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</si>
  <si>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</si>
  <si>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</si>
  <si>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</si>
  <si>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</si>
  <si>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</si>
  <si>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</si>
  <si>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</si>
  <si>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</si>
  <si>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</si>
  <si>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</si>
  <si>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</si>
  <si>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</si>
  <si>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</si>
  <si>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</si>
  <si>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</si>
  <si>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</si>
  <si>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</si>
  <si>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</si>
  <si>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</si>
  <si>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</si>
  <si>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</si>
  <si>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</si>
  <si>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</si>
  <si>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</si>
  <si>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</si>
  <si>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</si>
  <si>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</si>
  <si>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</si>
  <si>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</si>
  <si>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</si>
  <si>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</si>
  <si>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</si>
  <si>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</si>
  <si>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</si>
  <si>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</si>
  <si>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</si>
  <si>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</si>
  <si>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</si>
  <si>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</si>
  <si>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</si>
  <si>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</si>
  <si>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</si>
  <si>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</si>
  <si>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</si>
  <si>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</si>
  <si>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</si>
  <si>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</si>
  <si>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</si>
  <si>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</si>
  <si>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</si>
  <si>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</si>
  <si>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</si>
  <si>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</si>
  <si>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</si>
  <si>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</si>
  <si>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</si>
  <si>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</si>
  <si>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</si>
  <si>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</si>
  <si>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</si>
  <si>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</si>
  <si>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</si>
  <si>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</si>
  <si>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</si>
  <si>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</si>
  <si>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</si>
  <si>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</si>
  <si>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</si>
  <si>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</si>
  <si>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</si>
  <si>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</si>
  <si>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</si>
  <si>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</si>
  <si>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</si>
  <si>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</si>
  <si>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</si>
  <si>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</si>
  <si>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</si>
  <si>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</si>
  <si>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</si>
  <si>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</si>
  <si>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</si>
  <si>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</si>
  <si>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</si>
  <si>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</si>
  <si>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</si>
  <si>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</si>
  <si>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</si>
  <si>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</si>
  <si>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</si>
  <si>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</si>
  <si>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</si>
  <si>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</si>
  <si>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</si>
  <si>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</si>
  <si>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</si>
  <si>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</si>
  <si>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</si>
  <si>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</si>
  <si>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</si>
  <si>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</si>
  <si>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</si>
  <si>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</si>
  <si>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</si>
  <si>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</si>
  <si>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</si>
  <si>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</si>
  <si>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</si>
  <si>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</si>
  <si>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</si>
  <si>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</si>
  <si>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</si>
  <si>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</si>
  <si>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</si>
  <si>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</si>
  <si>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</si>
  <si>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</si>
  <si>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</si>
  <si>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</si>
  <si>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</si>
  <si>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</si>
  <si>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</si>
  <si>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</si>
  <si>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</si>
  <si>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</si>
  <si>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</si>
  <si>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</si>
  <si>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</si>
  <si>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</si>
  <si>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</si>
  <si>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</si>
  <si>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</si>
  <si>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</si>
  <si>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</si>
  <si>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</si>
  <si>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</si>
  <si>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</si>
  <si>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</si>
  <si>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</si>
  <si>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</si>
  <si>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</si>
  <si>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</si>
  <si>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</si>
  <si>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</si>
  <si>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</si>
  <si>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</si>
  <si>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</si>
  <si>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</si>
  <si>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</si>
  <si>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</si>
  <si>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</si>
  <si>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</si>
  <si>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</si>
  <si>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</si>
  <si>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</si>
  <si>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</si>
  <si>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</si>
  <si>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</si>
  <si>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</si>
  <si>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</si>
  <si>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</si>
  <si>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</si>
  <si>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</si>
  <si>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</si>
  <si>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</si>
  <si>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</si>
  <si>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</si>
  <si>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</si>
  <si>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</si>
  <si>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</si>
  <si>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</si>
  <si>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</si>
  <si>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</si>
  <si>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</si>
  <si>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</si>
  <si>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</si>
  <si>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</si>
  <si>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</si>
  <si>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</si>
  <si>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</si>
  <si>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</si>
  <si>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</si>
  <si>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</si>
  <si>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</si>
  <si>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</si>
  <si>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</si>
  <si>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</si>
  <si>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</si>
  <si>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</si>
  <si>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</si>
  <si>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</si>
  <si>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</si>
  <si>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</si>
  <si>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</si>
  <si>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</si>
  <si>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</si>
  <si>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</si>
  <si>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</si>
  <si>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</si>
  <si>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</si>
  <si>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</si>
  <si>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</si>
  <si>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</si>
  <si>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</si>
  <si>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</si>
  <si>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</si>
  <si>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</si>
  <si>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</si>
  <si>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</si>
  <si>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</si>
  <si>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</si>
  <si>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</si>
  <si>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</si>
  <si>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</si>
  <si>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</si>
  <si>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</si>
  <si>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</si>
  <si>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</si>
  <si>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</si>
  <si>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</si>
  <si>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</si>
  <si>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</si>
  <si>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</si>
  <si>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</si>
  <si>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</si>
  <si>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</si>
  <si>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</si>
  <si>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</si>
  <si>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</si>
  <si>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</si>
  <si>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</si>
  <si>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</si>
  <si>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</si>
  <si>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</si>
  <si>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</si>
  <si>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</si>
  <si>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</si>
  <si>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</si>
  <si>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</si>
  <si>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</si>
  <si>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</si>
  <si>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</si>
  <si>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</si>
  <si>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</si>
  <si>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</si>
  <si>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</si>
  <si>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</si>
  <si>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</si>
  <si>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</si>
  <si>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</si>
  <si>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</si>
  <si>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</si>
  <si>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</si>
  <si>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</si>
  <si>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</si>
  <si>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</si>
  <si>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</si>
  <si>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</si>
  <si>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</si>
  <si>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</si>
  <si>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</si>
  <si>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</si>
  <si>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</si>
  <si>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</si>
  <si>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</si>
  <si>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</si>
  <si>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</si>
  <si>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</si>
  <si>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</si>
  <si>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</si>
  <si>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</si>
  <si>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</si>
  <si>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</si>
  <si>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</si>
  <si>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</si>
  <si>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</si>
  <si>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</si>
  <si>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</si>
  <si>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</si>
  <si>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</si>
  <si>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</si>
  <si>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</si>
  <si>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</si>
  <si>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</si>
  <si>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</si>
  <si>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</si>
  <si>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</si>
  <si>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</si>
  <si>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</si>
  <si>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</si>
  <si>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</si>
  <si>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</si>
  <si>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</si>
  <si>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</si>
  <si>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</si>
  <si>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</si>
  <si>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</si>
  <si>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</si>
  <si>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</si>
  <si>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</si>
  <si>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</si>
  <si>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</si>
  <si>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</si>
  <si>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</si>
  <si>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</si>
  <si>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</si>
  <si>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</si>
  <si>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</si>
  <si>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</si>
  <si>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</si>
  <si>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</si>
  <si>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</si>
  <si>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</si>
  <si>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</si>
  <si>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</si>
  <si>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</si>
  <si>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</si>
  <si>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</si>
  <si>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</si>
  <si>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</si>
  <si>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</si>
  <si>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</si>
  <si>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</si>
  <si>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</si>
  <si>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</si>
  <si>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</si>
  <si>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</si>
  <si>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</si>
  <si>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</si>
  <si>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</si>
  <si>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</si>
  <si>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</si>
  <si>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</si>
  <si>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</si>
  <si>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</si>
  <si>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</si>
  <si>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</si>
  <si>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</si>
  <si>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</si>
  <si>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</si>
  <si>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</si>
  <si>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</si>
  <si>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</si>
  <si>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</si>
  <si>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</si>
  <si>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</si>
  <si>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</si>
  <si>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</si>
  <si>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</si>
  <si>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</si>
  <si>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</si>
  <si>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</si>
  <si>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</si>
  <si>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</si>
  <si>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</si>
  <si>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</si>
  <si>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</si>
  <si>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</si>
  <si>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</si>
  <si>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</si>
  <si>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</si>
  <si>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</si>
  <si>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</si>
  <si>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</si>
  <si>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</si>
  <si>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</si>
  <si>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</si>
  <si>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</si>
  <si>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</si>
  <si>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</si>
  <si>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</si>
  <si>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</si>
  <si>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</si>
  <si>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</si>
  <si>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</si>
  <si>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</si>
  <si>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</si>
  <si>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</si>
  <si>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</si>
  <si>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</si>
  <si>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</si>
  <si>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</si>
  <si>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</si>
  <si>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</si>
  <si>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</si>
  <si>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</si>
  <si>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</si>
  <si>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</si>
  <si>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</si>
  <si>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</si>
  <si>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</si>
  <si>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</si>
  <si>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</si>
  <si>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</si>
  <si>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</si>
  <si>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</si>
  <si>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</si>
  <si>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</si>
  <si>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</si>
  <si>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</si>
  <si>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</si>
  <si>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</si>
  <si>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</si>
  <si>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</si>
  <si>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</si>
  <si>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</si>
  <si>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</si>
  <si>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</si>
  <si>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</si>
  <si>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</si>
  <si>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</si>
  <si>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</si>
  <si>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</si>
  <si>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</si>
  <si>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</si>
  <si>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</si>
  <si>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</si>
  <si>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</si>
  <si>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</si>
  <si>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</si>
  <si>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</si>
  <si>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</si>
  <si>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</si>
  <si>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</si>
  <si>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</si>
  <si>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</si>
  <si>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</si>
  <si>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</si>
  <si>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</si>
  <si>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</si>
  <si>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</si>
  <si>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</si>
  <si>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</si>
  <si>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</si>
  <si>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</si>
  <si>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</si>
  <si>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</si>
  <si>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</si>
  <si>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</si>
  <si>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</si>
  <si>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</si>
  <si>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</si>
  <si>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</si>
  <si>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</si>
  <si>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</si>
  <si>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</si>
  <si>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</si>
  <si>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</si>
  <si>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</si>
  <si>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</si>
  <si>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</si>
  <si>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</si>
  <si>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</si>
  <si>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</si>
  <si>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</si>
  <si>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</si>
  <si>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</si>
  <si>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</si>
  <si>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</si>
  <si>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</si>
  <si>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</si>
  <si>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</si>
  <si>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</si>
  <si>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</si>
  <si>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</si>
  <si>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</si>
  <si>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</si>
  <si>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</si>
  <si>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</si>
  <si>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</si>
  <si>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</si>
  <si>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</si>
  <si>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</si>
  <si>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</si>
  <si>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</si>
  <si>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</si>
  <si>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</si>
  <si>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</si>
  <si>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</si>
  <si>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</si>
  <si>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</si>
  <si>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</si>
  <si>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</si>
  <si>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</si>
  <si>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</si>
  <si>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</si>
  <si>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</si>
  <si>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</si>
  <si>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</si>
  <si>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</si>
  <si>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</si>
  <si>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</si>
  <si>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</si>
  <si>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</si>
  <si>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</si>
  <si>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</si>
  <si>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</si>
  <si>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</si>
  <si>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</si>
  <si>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</si>
  <si>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</si>
  <si>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</si>
  <si>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</si>
  <si>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</si>
  <si>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</si>
  <si>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</si>
  <si>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</si>
  <si>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</si>
  <si>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</si>
  <si>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</si>
  <si>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</si>
  <si>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</si>
  <si>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</si>
  <si>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</si>
  <si>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</si>
  <si>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</si>
  <si>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</si>
  <si>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</si>
  <si>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</si>
  <si>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</si>
  <si>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</si>
  <si>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</si>
  <si>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</si>
  <si>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</si>
  <si>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</si>
  <si>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</si>
  <si>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</si>
  <si>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</si>
  <si>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</si>
  <si>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</si>
  <si>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</si>
  <si>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</si>
  <si>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</si>
  <si>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</si>
  <si>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</si>
  <si>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</si>
  <si>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</si>
  <si>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</si>
  <si>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</si>
  <si>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</si>
  <si>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</si>
  <si>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</si>
  <si>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</si>
  <si>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</si>
  <si>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</si>
  <si>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</si>
  <si>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</si>
  <si>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</si>
  <si>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</si>
  <si>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</si>
  <si>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</si>
  <si>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</si>
  <si>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</si>
  <si>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</si>
  <si>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</si>
  <si>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</si>
  <si>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</si>
  <si>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</si>
  <si>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</si>
  <si>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</si>
  <si>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</si>
  <si>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</si>
  <si>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</si>
  <si>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</si>
  <si>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</si>
  <si>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</si>
  <si>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</si>
  <si>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</si>
  <si>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</si>
  <si>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</si>
  <si>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</si>
  <si>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</si>
  <si>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</si>
  <si>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</si>
  <si>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</si>
  <si>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</si>
  <si>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</si>
  <si>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</si>
  <si>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</si>
  <si>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</si>
  <si>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</si>
  <si>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</si>
  <si>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</si>
  <si>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</si>
  <si>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</si>
  <si>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</si>
  <si>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</si>
  <si>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</si>
  <si>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</si>
  <si>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</si>
  <si>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</si>
  <si>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</si>
  <si>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</si>
  <si>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</si>
  <si>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</si>
  <si>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</si>
  <si>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</si>
  <si>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</si>
  <si>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</si>
  <si>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</si>
  <si>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</si>
  <si>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</si>
  <si>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</si>
  <si>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</si>
  <si>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</si>
  <si>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</si>
  <si>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</si>
  <si>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</si>
  <si>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</si>
  <si>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</si>
  <si>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</si>
  <si>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</si>
  <si>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</si>
  <si>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</si>
  <si>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</si>
  <si>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</si>
  <si>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</si>
  <si>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</si>
  <si>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</si>
  <si>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</si>
  <si>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</si>
  <si>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</si>
  <si>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</si>
  <si>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</si>
  <si>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</si>
  <si>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</si>
  <si>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</si>
  <si>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</si>
  <si>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</si>
  <si>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</si>
  <si>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</si>
  <si>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</si>
  <si>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</si>
  <si>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</si>
  <si>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</si>
  <si>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</si>
  <si>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</si>
  <si>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</si>
  <si>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</si>
  <si>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</si>
  <si>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</si>
  <si>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</si>
  <si>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</si>
  <si>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</si>
  <si>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</si>
  <si>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</si>
  <si>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</si>
  <si>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</si>
  <si>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</si>
  <si>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</si>
  <si>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</si>
  <si>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</si>
  <si>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</si>
  <si>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</si>
  <si>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</si>
  <si>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</si>
  <si>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</si>
  <si>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</si>
  <si>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</si>
  <si>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</si>
  <si>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</si>
  <si>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</si>
  <si>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</si>
  <si>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</si>
  <si>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</si>
  <si>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</si>
  <si>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</si>
  <si>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</si>
  <si>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</si>
  <si>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</si>
  <si>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</si>
  <si>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</si>
  <si>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</si>
  <si>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</si>
  <si>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</si>
  <si>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</si>
  <si>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</si>
  <si>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</si>
  <si>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</si>
  <si>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</si>
  <si>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</si>
  <si>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</si>
  <si>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</si>
  <si>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</si>
  <si>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</si>
  <si>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</si>
  <si>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</si>
  <si>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</si>
  <si>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</si>
  <si>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</si>
  <si>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</si>
  <si>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</si>
  <si>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</si>
  <si>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</si>
  <si>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</si>
  <si>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</si>
  <si>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</si>
  <si>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</si>
  <si>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</si>
  <si>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</si>
  <si>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</si>
  <si>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</si>
  <si>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</si>
  <si>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</si>
  <si>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</si>
  <si>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</si>
  <si>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</si>
  <si>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</si>
  <si>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</si>
  <si>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</si>
  <si>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</si>
  <si>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</si>
  <si>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</si>
  <si>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</si>
  <si>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</si>
  <si>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</si>
  <si>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</si>
  <si>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</si>
  <si>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</si>
  <si>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</si>
  <si>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</si>
  <si>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</si>
  <si>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</si>
  <si>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</si>
  <si>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</si>
  <si>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</si>
  <si>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</si>
  <si>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</si>
  <si>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</si>
  <si>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</si>
  <si>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</si>
  <si>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</si>
  <si>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</si>
  <si>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</si>
  <si>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</si>
  <si>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</si>
  <si>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</si>
  <si>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</si>
  <si>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</si>
  <si>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</si>
  <si>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</si>
  <si>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</si>
  <si>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</si>
  <si>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</si>
  <si>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</si>
  <si>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</si>
  <si>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</si>
  <si>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</si>
  <si>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</si>
  <si>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</si>
  <si>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</si>
  <si>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</si>
  <si>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</si>
  <si>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</si>
  <si>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</si>
  <si>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</si>
  <si>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</si>
  <si>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</si>
  <si>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</si>
  <si>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</si>
  <si>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</si>
  <si>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</si>
  <si>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</si>
  <si>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</si>
  <si>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</si>
  <si>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</si>
  <si>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</si>
  <si>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</si>
  <si>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</si>
  <si>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</si>
  <si>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</si>
  <si>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</si>
  <si>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</si>
  <si>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</si>
  <si>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</si>
  <si>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</si>
  <si>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</si>
  <si>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</si>
  <si>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</si>
  <si>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</si>
  <si>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</si>
  <si>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</si>
  <si>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</si>
  <si>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</si>
  <si>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</si>
  <si>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</si>
  <si>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</si>
  <si>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</si>
  <si>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</si>
  <si>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</si>
  <si>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</si>
  <si>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</si>
  <si>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</si>
  <si>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</si>
  <si>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</si>
  <si>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</si>
  <si>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</si>
  <si>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</si>
  <si>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</si>
  <si>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</si>
  <si>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</si>
  <si>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</si>
  <si>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</si>
  <si>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</si>
  <si>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</si>
  <si>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</si>
  <si>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</si>
  <si>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</si>
  <si>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</si>
  <si>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</si>
  <si>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</si>
  <si>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</si>
  <si>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</si>
  <si>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</si>
  <si>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</si>
  <si>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</si>
  <si>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</si>
  <si>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</si>
  <si>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</si>
  <si>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</si>
  <si>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</si>
  <si>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</si>
  <si>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</si>
  <si>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</si>
  <si>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</si>
  <si>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</si>
  <si>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</si>
  <si>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</si>
  <si>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</si>
  <si>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</si>
  <si>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</si>
  <si>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</si>
  <si>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</si>
  <si>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</si>
  <si>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</si>
  <si>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</si>
  <si>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</si>
  <si>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</si>
  <si>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</si>
  <si>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</si>
  <si>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</si>
  <si>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</si>
  <si>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</si>
  <si>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</si>
  <si>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</si>
  <si>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</si>
  <si>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</si>
  <si>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</si>
  <si>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</si>
  <si>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</si>
  <si>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</si>
  <si>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</si>
  <si>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</si>
  <si>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</si>
  <si>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</si>
  <si>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</si>
  <si>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</si>
  <si>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</si>
  <si>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</si>
  <si>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</si>
  <si>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</si>
  <si>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</si>
  <si>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</si>
  <si>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</si>
  <si>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</si>
  <si>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</si>
  <si>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</si>
  <si>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</si>
  <si>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</si>
  <si>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</si>
  <si>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</si>
  <si>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</si>
  <si>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</si>
  <si>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</si>
  <si>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</si>
  <si>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</si>
  <si>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</si>
  <si>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</si>
  <si>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</si>
  <si>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</si>
  <si>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</si>
  <si>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</si>
  <si>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</si>
  <si>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</si>
  <si>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</si>
  <si>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</si>
  <si>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</si>
  <si>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</si>
  <si>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</si>
  <si>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</si>
  <si>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</si>
  <si>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</si>
  <si>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</si>
  <si>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</si>
  <si>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</si>
  <si>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</si>
  <si>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</si>
  <si>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</si>
  <si>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</si>
  <si>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</si>
  <si>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</si>
  <si>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</si>
  <si>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</si>
  <si>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</si>
  <si>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</si>
  <si>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</si>
  <si>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</si>
  <si>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</si>
  <si>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</si>
  <si>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</si>
  <si>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</si>
  <si>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</si>
  <si>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</si>
  <si>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</si>
  <si>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</si>
  <si>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</si>
  <si>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</si>
  <si>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</si>
  <si>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</si>
  <si>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</si>
  <si>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</si>
  <si>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</si>
  <si>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</si>
  <si>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</si>
  <si>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</si>
  <si>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</si>
  <si>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</si>
  <si>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</si>
  <si>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</si>
  <si>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</si>
  <si>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</si>
  <si>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</si>
  <si>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</si>
  <si>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</si>
  <si>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</si>
  <si>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</si>
  <si>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</si>
  <si>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</si>
  <si>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</si>
  <si>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</si>
  <si>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</si>
  <si>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</si>
  <si>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</si>
  <si>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</si>
  <si>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</si>
  <si>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</si>
  <si>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</si>
  <si>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</si>
  <si>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</si>
  <si>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</si>
  <si>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</si>
  <si>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</si>
  <si>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</si>
  <si>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</si>
  <si>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</si>
  <si>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</si>
  <si>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</si>
  <si>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</si>
  <si>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</si>
  <si>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</si>
  <si>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</si>
  <si>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</si>
  <si>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</si>
  <si>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</si>
  <si>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</si>
  <si>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</si>
  <si>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</si>
  <si>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</si>
  <si>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</si>
  <si>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</si>
  <si>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</si>
  <si>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</si>
  <si>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</si>
  <si>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</si>
  <si>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</si>
  <si>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</si>
  <si>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</si>
  <si>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</si>
  <si>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</si>
  <si>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</si>
  <si>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</si>
  <si>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</si>
  <si>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</si>
  <si>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</si>
  <si>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</si>
  <si>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</si>
  <si>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</si>
  <si>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</si>
  <si>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</si>
  <si>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</si>
  <si>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</si>
  <si>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</si>
  <si>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</si>
  <si>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</si>
  <si>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</si>
  <si>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</si>
  <si>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</si>
  <si>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</si>
  <si>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</si>
  <si>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</si>
  <si>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</si>
  <si>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</si>
  <si>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</si>
  <si>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</si>
  <si>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</si>
  <si>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</si>
  <si>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</si>
  <si>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</si>
  <si>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</si>
  <si>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</si>
  <si>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</si>
  <si>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</si>
  <si>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</si>
  <si>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</si>
  <si>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</si>
  <si>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</si>
  <si>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</si>
  <si>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</si>
  <si>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</si>
  <si>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</si>
  <si>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</si>
  <si>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</si>
  <si>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</si>
  <si>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</si>
  <si>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</si>
  <si>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</si>
  <si>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</si>
  <si>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</si>
  <si>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</si>
  <si>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</si>
  <si>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</si>
  <si>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</si>
  <si>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</si>
  <si>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</si>
  <si>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</si>
  <si>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</si>
  <si>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</si>
  <si>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</si>
  <si>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</si>
  <si>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</si>
  <si>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</si>
  <si>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</si>
  <si>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</si>
  <si>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</si>
  <si>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</si>
  <si>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</si>
  <si>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</si>
  <si>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</si>
  <si>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</si>
  <si>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</si>
  <si>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</si>
  <si>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</si>
  <si>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</si>
  <si>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</si>
  <si>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</si>
  <si>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</si>
  <si>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</si>
  <si>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</si>
  <si>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</si>
  <si>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</si>
  <si>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</si>
  <si>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</si>
  <si>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</si>
  <si>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</si>
  <si>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</si>
  <si>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</si>
  <si>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</si>
  <si>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</si>
  <si>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</si>
  <si>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</si>
  <si>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</si>
  <si>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</si>
  <si>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</si>
  <si>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</si>
  <si>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</si>
  <si>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</si>
  <si>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</si>
  <si>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</si>
  <si>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</si>
  <si>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</si>
  <si>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</si>
  <si>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</si>
  <si>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</si>
  <si>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</si>
  <si>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</si>
  <si>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</si>
  <si>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</si>
  <si>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</si>
  <si>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</si>
  <si>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</si>
  <si>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</si>
  <si>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</si>
  <si>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</si>
  <si>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</si>
  <si>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</si>
  <si>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</si>
  <si>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</si>
  <si>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</si>
  <si>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</si>
  <si>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</si>
  <si>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</si>
  <si>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</si>
  <si>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</si>
  <si>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</si>
  <si>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</si>
  <si>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</si>
  <si>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</si>
  <si>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</si>
  <si>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</si>
  <si>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</si>
  <si>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</si>
  <si>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</si>
  <si>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</si>
  <si>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</si>
  <si>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</si>
  <si>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</si>
  <si>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</si>
  <si>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</si>
  <si>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</si>
  <si>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</si>
  <si>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</si>
  <si>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</si>
  <si>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</si>
  <si>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</si>
  <si>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</si>
  <si>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</si>
  <si>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</si>
  <si>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</si>
  <si>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</si>
  <si>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</si>
  <si>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</si>
  <si>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</si>
  <si>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</si>
  <si>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</si>
  <si>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</si>
  <si>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</si>
  <si>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</si>
  <si>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</si>
  <si>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</si>
  <si>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</si>
  <si>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</si>
  <si>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</si>
  <si>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</si>
  <si>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</si>
  <si>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</si>
  <si>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</si>
  <si>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</si>
  <si>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</si>
  <si>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</si>
  <si>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</si>
  <si>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</si>
  <si>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</si>
  <si>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</si>
  <si>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</si>
  <si>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</si>
  <si>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</si>
  <si>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</si>
  <si>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</si>
  <si>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</si>
  <si>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</si>
  <si>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</si>
  <si>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</si>
  <si>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</si>
  <si>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</si>
  <si>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</si>
  <si>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</si>
  <si>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</si>
  <si>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</si>
  <si>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</si>
  <si>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</si>
  <si>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</si>
  <si>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</si>
  <si>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</si>
  <si>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</si>
  <si>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</si>
  <si>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</si>
  <si>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</si>
  <si>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</si>
  <si>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</si>
  <si>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</si>
  <si>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</si>
  <si>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</si>
  <si>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</si>
  <si>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</si>
  <si>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</si>
  <si>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</si>
  <si>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</si>
  <si>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</si>
  <si>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</si>
  <si>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</si>
  <si>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</si>
  <si>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</si>
  <si>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</si>
  <si>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</si>
  <si>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</si>
  <si>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</si>
  <si>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</si>
  <si>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</si>
  <si>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</si>
  <si>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</si>
  <si>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</si>
  <si>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</si>
  <si>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</si>
  <si>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</si>
  <si>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</si>
  <si>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</si>
  <si>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</si>
  <si>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</si>
  <si>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</si>
  <si>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</si>
  <si>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</si>
  <si>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</si>
  <si>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</si>
  <si>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</si>
  <si>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</si>
  <si>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</si>
  <si>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</si>
  <si>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</si>
  <si>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</si>
  <si>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</si>
  <si>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</si>
  <si>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</si>
  <si>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</si>
  <si>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</si>
  <si>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</si>
  <si>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</si>
  <si>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</si>
  <si>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</si>
  <si>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</si>
  <si>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</si>
  <si>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</si>
  <si>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</si>
  <si>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</si>
  <si>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</si>
  <si>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</si>
  <si>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</si>
  <si>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</si>
  <si>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</si>
  <si>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</si>
  <si>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</si>
  <si>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</si>
  <si>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</si>
  <si>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</si>
  <si>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</si>
  <si>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</si>
  <si>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</si>
  <si>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</si>
  <si>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</si>
  <si>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</si>
  <si>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</si>
  <si>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</si>
  <si>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</si>
  <si>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</si>
  <si>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</si>
  <si>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</si>
  <si>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</si>
  <si>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</si>
  <si>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</si>
  <si>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</si>
  <si>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</si>
  <si>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</si>
  <si>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</si>
  <si>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</si>
  <si>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</si>
  <si>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</si>
  <si>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</si>
  <si>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</si>
  <si>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</si>
  <si>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</si>
  <si>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</si>
  <si>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</si>
  <si>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</si>
  <si>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</si>
  <si>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</si>
  <si>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</si>
  <si>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</si>
  <si>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</si>
  <si>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</si>
  <si>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</si>
  <si>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</si>
  <si>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</si>
  <si>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</si>
  <si>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</si>
  <si>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</si>
  <si>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</si>
  <si>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</si>
  <si>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</si>
  <si>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</si>
  <si>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</si>
  <si>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</si>
  <si>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</si>
  <si>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</si>
  <si>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</si>
  <si>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</si>
  <si>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</si>
  <si>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</si>
  <si>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</si>
  <si>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</si>
  <si>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</si>
  <si>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</si>
  <si>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</si>
  <si>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</si>
  <si>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</si>
  <si>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</si>
  <si>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</si>
  <si>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</si>
  <si>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</si>
  <si>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</si>
  <si>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</si>
  <si>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</si>
  <si>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</si>
  <si>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</si>
  <si>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</si>
  <si>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</si>
  <si>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</si>
  <si>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</si>
  <si>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</si>
  <si>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</si>
  <si>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</si>
  <si>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</si>
  <si>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</si>
  <si>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</si>
  <si>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</si>
  <si>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</si>
  <si>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</si>
  <si>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</si>
  <si>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</si>
  <si>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</si>
  <si>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</si>
  <si>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</si>
  <si>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</si>
  <si>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</si>
  <si>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</si>
  <si>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</si>
  <si>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</si>
  <si>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</si>
  <si>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</si>
  <si>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</si>
  <si>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</si>
  <si>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</si>
  <si>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</si>
  <si>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</si>
  <si>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</si>
  <si>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</si>
  <si>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</si>
  <si>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</si>
  <si>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</si>
  <si>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</si>
  <si>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</si>
  <si>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</si>
  <si>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</si>
  <si>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</si>
  <si>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</si>
  <si>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</si>
  <si>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</si>
  <si>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</si>
  <si>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</si>
  <si>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</si>
  <si>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</si>
  <si>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</si>
  <si>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</si>
  <si>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</si>
  <si>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</si>
  <si>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</si>
  <si>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</si>
  <si>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</si>
  <si>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</si>
  <si>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</si>
  <si>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</si>
  <si>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</si>
  <si>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</si>
  <si>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</si>
  <si>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</si>
  <si>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</si>
  <si>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</si>
  <si>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</si>
  <si>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</si>
  <si>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</si>
  <si>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</si>
  <si>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</si>
  <si>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</si>
  <si>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</si>
  <si>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</si>
  <si>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</si>
  <si>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</si>
  <si>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</si>
  <si>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</si>
  <si>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</si>
  <si>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</si>
  <si>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</si>
  <si>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</si>
  <si>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</si>
  <si>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</si>
  <si>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</si>
  <si>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</si>
  <si>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</si>
  <si>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</si>
  <si>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</si>
  <si>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</si>
  <si>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</si>
  <si>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</si>
  <si>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</si>
  <si>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</si>
  <si>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</si>
  <si>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</si>
  <si>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</si>
  <si>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</si>
  <si>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</si>
  <si>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</si>
  <si>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</si>
  <si>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</si>
  <si>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</si>
  <si>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</si>
  <si>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</si>
  <si>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</si>
  <si>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</si>
  <si>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</si>
  <si>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</si>
  <si>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</si>
  <si>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</si>
  <si>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</si>
  <si>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</si>
  <si>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</si>
  <si>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</si>
  <si>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</si>
  <si>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</si>
  <si>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</si>
  <si>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</si>
  <si>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</si>
  <si>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</si>
  <si>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</si>
  <si>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</si>
  <si>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</si>
  <si>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</si>
  <si>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</si>
  <si>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</si>
  <si>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</si>
  <si>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</si>
  <si>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</si>
  <si>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</si>
  <si>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</si>
  <si>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</si>
  <si>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</si>
  <si>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</si>
  <si>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</si>
  <si>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</si>
  <si>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</si>
  <si>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</si>
  <si>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</si>
  <si>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</si>
  <si>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</si>
  <si>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</si>
  <si>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</si>
  <si>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</si>
  <si>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</si>
  <si>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</si>
  <si>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</si>
  <si>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</si>
  <si>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</si>
  <si>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</si>
  <si>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</si>
  <si>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</si>
  <si>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</si>
  <si>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</si>
  <si>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</si>
  <si>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</si>
  <si>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</si>
  <si>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</si>
  <si>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</si>
  <si>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</si>
  <si>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</si>
  <si>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</si>
  <si>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</si>
  <si>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</si>
  <si>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</si>
  <si>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</si>
  <si>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</si>
  <si>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</si>
  <si>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</si>
  <si>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</si>
  <si>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</si>
  <si>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</si>
  <si>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</si>
  <si>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</si>
  <si>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</si>
  <si>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</si>
  <si>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</si>
  <si>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</si>
  <si>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</si>
  <si>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</si>
  <si>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</si>
  <si>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</si>
  <si>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</si>
  <si>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</si>
  <si>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</si>
  <si>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</si>
  <si>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</si>
  <si>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</si>
  <si>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</si>
  <si>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</si>
  <si>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</si>
  <si>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</si>
  <si>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</si>
  <si>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</si>
  <si>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</si>
  <si>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</si>
  <si>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</si>
  <si>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</si>
  <si>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</si>
  <si>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</si>
  <si>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</si>
  <si>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</si>
  <si>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</si>
  <si>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</si>
  <si>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</si>
  <si>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</si>
  <si>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</si>
  <si>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</si>
  <si>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</si>
  <si>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</si>
  <si>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</si>
  <si>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</si>
  <si>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</si>
  <si>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</si>
  <si>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</si>
  <si>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</si>
  <si>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</si>
  <si>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</si>
  <si>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</si>
  <si>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</si>
  <si>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</si>
  <si>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</si>
  <si>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</si>
  <si>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</si>
  <si>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</si>
  <si>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</si>
  <si>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</si>
  <si>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</si>
  <si>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</si>
  <si>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</si>
  <si>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</si>
  <si>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</si>
  <si>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</si>
  <si>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</si>
  <si>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</si>
  <si>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</si>
  <si>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</si>
  <si>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</si>
  <si>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</si>
  <si>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</si>
  <si>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</si>
  <si>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</si>
  <si>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</si>
  <si>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</si>
  <si>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</si>
  <si>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</si>
  <si>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</si>
  <si>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</si>
  <si>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</si>
  <si>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</si>
  <si>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</si>
  <si>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</si>
  <si>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</si>
  <si>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</si>
  <si>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</si>
  <si>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</si>
  <si>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</si>
  <si>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</si>
  <si>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</si>
  <si>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</si>
  <si>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</si>
  <si>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</si>
  <si>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</si>
  <si>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</si>
  <si>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</si>
  <si>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</si>
  <si>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</si>
  <si>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</si>
  <si>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</si>
  <si>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</si>
  <si>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</si>
  <si>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</si>
  <si>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</si>
  <si>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</si>
  <si>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</si>
  <si>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</si>
  <si>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</si>
  <si>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</si>
  <si>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</si>
  <si>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</si>
  <si>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</si>
  <si>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</si>
  <si>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</si>
  <si>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</si>
  <si>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</si>
  <si>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</si>
  <si>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</si>
  <si>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</si>
  <si>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</si>
  <si>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</si>
  <si>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</si>
  <si>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</si>
  <si>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</si>
  <si>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</si>
  <si>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</si>
  <si>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</si>
  <si>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</si>
  <si>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</si>
  <si>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</si>
  <si>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</si>
  <si>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</si>
  <si>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</si>
  <si>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</si>
  <si>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</si>
  <si>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</si>
  <si>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</si>
  <si>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</si>
  <si>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</si>
  <si>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</si>
  <si>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</si>
  <si>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</si>
  <si>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</si>
  <si>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</si>
  <si>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</si>
  <si>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</si>
  <si>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</si>
  <si>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</si>
  <si>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</si>
  <si>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</si>
  <si>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</si>
  <si>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</si>
  <si>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</si>
  <si>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</si>
  <si>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</si>
  <si>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</si>
  <si>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</si>
  <si>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</si>
  <si>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</si>
  <si>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</si>
  <si>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</si>
  <si>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</si>
  <si>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</si>
  <si>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</si>
  <si>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</si>
  <si>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</si>
  <si>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</si>
  <si>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</si>
  <si>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</si>
  <si>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</si>
  <si>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</si>
  <si>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</si>
  <si>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</si>
  <si>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</si>
  <si>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</si>
  <si>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</si>
  <si>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</si>
  <si>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</si>
  <si>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</si>
  <si>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</si>
  <si>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</si>
  <si>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</si>
  <si>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</si>
  <si>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</si>
  <si>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</si>
  <si>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</si>
  <si>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</si>
  <si>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</si>
  <si>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</si>
  <si>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</si>
  <si>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</si>
  <si>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</si>
  <si>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</si>
  <si>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</si>
  <si>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</si>
  <si>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</si>
  <si>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</si>
  <si>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</si>
  <si>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</si>
  <si>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</si>
  <si>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</si>
  <si>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</si>
  <si>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</si>
  <si>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</si>
  <si>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</si>
  <si>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</si>
  <si>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</si>
  <si>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</si>
  <si>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</si>
  <si>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</si>
  <si>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</si>
  <si>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</si>
  <si>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</si>
  <si>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</si>
  <si>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</si>
  <si>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</si>
  <si>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</si>
  <si>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</si>
  <si>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</si>
  <si>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</si>
  <si>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</si>
  <si>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</si>
  <si>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</si>
  <si>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</si>
  <si>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</si>
  <si>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</si>
  <si>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</si>
  <si>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</si>
  <si>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</si>
  <si>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</si>
  <si>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</si>
  <si>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</si>
  <si>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</si>
  <si>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</si>
  <si>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</si>
  <si>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</si>
  <si>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</si>
  <si>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</si>
  <si>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</si>
  <si>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</si>
  <si>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</si>
  <si>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</si>
  <si>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</si>
  <si>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</si>
  <si>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</si>
  <si>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</si>
  <si>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</si>
  <si>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</si>
  <si>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</si>
  <si>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</si>
  <si>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</si>
  <si>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</si>
  <si>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</si>
  <si>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</si>
  <si>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</si>
  <si>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</si>
  <si>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</si>
  <si>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</si>
  <si>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</si>
  <si>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</si>
  <si>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</si>
  <si>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</si>
  <si>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</si>
  <si>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</si>
  <si>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</si>
  <si>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</si>
  <si>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</si>
  <si>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</si>
  <si>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</si>
  <si>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</si>
  <si>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</si>
  <si>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</si>
  <si>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</si>
  <si>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</si>
  <si>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</si>
  <si>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</si>
  <si>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</si>
  <si>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</si>
  <si>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</si>
  <si>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</si>
  <si>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</si>
  <si>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</si>
  <si>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</si>
  <si>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</si>
  <si>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</si>
  <si>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</si>
  <si>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</si>
  <si>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</si>
  <si>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</si>
  <si>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</si>
  <si>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</si>
  <si>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</si>
  <si>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</si>
  <si>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</si>
  <si>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</si>
  <si>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</si>
  <si>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</si>
  <si>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</si>
  <si>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</si>
  <si>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</si>
  <si>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</si>
  <si>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</si>
  <si>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</si>
  <si>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</si>
  <si>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</si>
  <si>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</si>
  <si>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</si>
  <si>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</si>
  <si>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</si>
  <si>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</si>
  <si>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</si>
  <si>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</si>
  <si>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</si>
  <si>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</si>
  <si>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</si>
  <si>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</si>
  <si>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</si>
  <si>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</si>
  <si>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</si>
  <si>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</si>
  <si>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</si>
  <si>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</si>
  <si>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</si>
  <si>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</si>
  <si>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</si>
  <si>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</si>
  <si>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</si>
  <si>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</si>
  <si>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</si>
  <si>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</si>
  <si>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</si>
  <si>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</si>
  <si>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</si>
  <si>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</si>
  <si>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</si>
  <si>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</si>
  <si>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</si>
  <si>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</si>
  <si>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</si>
  <si>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</si>
  <si>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</si>
  <si>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</si>
  <si>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</si>
  <si>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</si>
  <si>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</si>
  <si>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</si>
  <si>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</si>
  <si>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</si>
  <si>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</si>
  <si>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</si>
  <si>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</si>
  <si>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</si>
  <si>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</si>
  <si>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</si>
  <si>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</si>
  <si>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</si>
  <si>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</si>
  <si>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</si>
  <si>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</si>
  <si>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</si>
  <si>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</si>
  <si>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</si>
  <si>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</si>
  <si>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</si>
  <si>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</si>
  <si>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</si>
  <si>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</si>
  <si>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</si>
  <si>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</si>
  <si>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</si>
  <si>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</si>
  <si>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</si>
  <si>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</si>
  <si>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</si>
  <si>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</si>
  <si>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</si>
  <si>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</si>
  <si>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</si>
  <si>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</si>
  <si>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</si>
  <si>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</si>
  <si>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</si>
  <si>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</si>
  <si>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</si>
  <si>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</si>
  <si>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</si>
  <si>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</si>
  <si>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</si>
  <si>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</si>
  <si>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</si>
  <si>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</si>
  <si>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</si>
  <si>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</si>
  <si>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</si>
  <si>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</si>
  <si>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</si>
  <si>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</si>
  <si>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</si>
  <si>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</si>
  <si>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</si>
  <si>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</si>
  <si>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</si>
  <si>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</si>
  <si>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</si>
  <si>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</si>
  <si>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</si>
  <si>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</si>
  <si>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</si>
  <si>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</si>
  <si>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</si>
  <si>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</si>
  <si>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</si>
  <si>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</si>
  <si>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</si>
  <si>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</si>
  <si>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</si>
  <si>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</si>
  <si>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</si>
  <si>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</si>
  <si>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</si>
  <si>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</si>
  <si>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</si>
  <si>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</si>
  <si>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</si>
  <si>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</si>
  <si>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</si>
  <si>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</si>
  <si>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</si>
  <si>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</si>
  <si>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</si>
  <si>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</si>
  <si>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</si>
  <si>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</si>
  <si>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</si>
  <si>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</si>
  <si>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</si>
  <si>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</si>
  <si>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</si>
  <si>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</si>
  <si>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</si>
  <si>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</si>
  <si>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</si>
  <si>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</si>
  <si>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</si>
  <si>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</si>
  <si>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</si>
  <si>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</si>
  <si>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</si>
  <si>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</si>
  <si>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</si>
  <si>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</si>
  <si>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</si>
  <si>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</si>
  <si>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</si>
  <si>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</si>
  <si>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</si>
  <si>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</si>
  <si>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</si>
  <si>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</si>
  <si>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</si>
  <si>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</si>
  <si>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</si>
  <si>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</si>
  <si>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</si>
  <si>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</si>
  <si>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</si>
  <si>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</si>
  <si>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</si>
  <si>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</si>
  <si>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</si>
  <si>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</si>
  <si>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</si>
  <si>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</si>
  <si>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</si>
  <si>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</si>
  <si>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</si>
  <si>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</si>
  <si>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</si>
  <si>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</si>
  <si>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</si>
  <si>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</si>
  <si>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</si>
  <si>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</si>
  <si>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</si>
  <si>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</si>
  <si>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</si>
  <si>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</si>
  <si>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</si>
  <si>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</si>
  <si>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</si>
  <si>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</si>
  <si>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</si>
  <si>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</si>
  <si>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</si>
  <si>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</si>
  <si>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</si>
  <si>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</si>
  <si>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</si>
  <si>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</si>
  <si>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</si>
  <si>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</si>
  <si>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</si>
  <si>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</si>
  <si>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</si>
  <si>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</si>
  <si>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</si>
  <si>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</si>
  <si>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</si>
  <si>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</si>
  <si>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</si>
  <si>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</si>
  <si>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</si>
  <si>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</si>
  <si>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</si>
  <si>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</si>
  <si>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</si>
  <si>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</si>
  <si>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</si>
  <si>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</si>
  <si>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</si>
  <si>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</si>
  <si>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</si>
  <si>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</si>
  <si>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</si>
  <si>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</si>
  <si>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</si>
  <si>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</si>
  <si>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</si>
  <si>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</si>
  <si>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</si>
  <si>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</si>
  <si>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</si>
  <si>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</si>
  <si>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</si>
  <si>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</si>
  <si>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</si>
  <si>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</si>
  <si>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</si>
  <si>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</si>
  <si>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</si>
  <si>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</si>
  <si>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</si>
  <si>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</si>
  <si>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</si>
  <si>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</si>
  <si>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</si>
  <si>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</si>
  <si>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</si>
  <si>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</si>
  <si>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</si>
  <si>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</si>
  <si>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</si>
  <si>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</si>
  <si>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</si>
  <si>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</si>
  <si>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</si>
  <si>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</si>
  <si>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</si>
  <si>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</si>
  <si>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</si>
  <si>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</si>
  <si>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</si>
  <si>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</si>
  <si>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</si>
  <si>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</si>
  <si>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</si>
  <si>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</si>
  <si>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</si>
  <si>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</si>
  <si>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</si>
  <si>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</si>
  <si>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</si>
  <si>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</si>
  <si>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</si>
  <si>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</si>
  <si>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</si>
  <si>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</si>
  <si>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</si>
  <si>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</si>
  <si>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</si>
  <si>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</si>
  <si>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</si>
  <si>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</si>
  <si>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</si>
  <si>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</si>
  <si>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</si>
  <si>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</si>
  <si>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</si>
  <si>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</si>
  <si>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</si>
  <si>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</si>
  <si>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</si>
  <si>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</si>
  <si>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</si>
  <si>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</si>
  <si>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</si>
  <si>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</si>
  <si>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</si>
  <si>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</si>
  <si>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</si>
  <si>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</si>
  <si>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</si>
  <si>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</si>
  <si>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</si>
  <si>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</si>
  <si>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</si>
  <si>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</si>
  <si>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</si>
  <si>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</si>
  <si>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</si>
  <si>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</si>
  <si>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</si>
  <si>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</si>
  <si>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</si>
  <si>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</si>
  <si>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</si>
  <si>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</si>
  <si>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</si>
  <si>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</si>
  <si>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</si>
  <si>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</si>
  <si>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</si>
  <si>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</si>
  <si>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</si>
  <si>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</si>
  <si>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</si>
  <si>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</si>
  <si>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</si>
  <si>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</si>
  <si>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</si>
  <si>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</si>
  <si>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</si>
  <si>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</si>
  <si>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</si>
  <si>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</si>
  <si>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</si>
  <si>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</si>
  <si>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</si>
  <si>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</si>
  <si>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</si>
  <si>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</si>
  <si>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</si>
  <si>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</si>
  <si>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</si>
  <si>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</si>
  <si>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</si>
  <si>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</si>
  <si>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</si>
  <si>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</si>
  <si>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</si>
  <si>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</si>
  <si>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</si>
  <si>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</si>
  <si>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</si>
  <si>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</si>
  <si>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</si>
  <si>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</si>
  <si>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</si>
  <si>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</si>
  <si>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</si>
  <si>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</si>
  <si>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</si>
  <si>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</si>
  <si>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</si>
  <si>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</si>
  <si>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</si>
  <si>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</si>
  <si>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</si>
  <si>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</si>
  <si>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</si>
  <si>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</si>
  <si>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</si>
  <si>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</si>
  <si>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</si>
  <si>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</si>
  <si>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</si>
  <si>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</si>
  <si>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</si>
  <si>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</si>
  <si>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</si>
  <si>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</si>
  <si>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</si>
  <si>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</si>
  <si>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</si>
  <si>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</si>
  <si>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</si>
  <si>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</si>
  <si>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</si>
  <si>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</si>
  <si>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</si>
  <si>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</si>
  <si>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</si>
  <si>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</si>
  <si>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</si>
  <si>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</si>
  <si>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</si>
  <si>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</si>
  <si>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</si>
  <si>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</si>
  <si>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</si>
  <si>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</si>
  <si>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</si>
  <si>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</si>
  <si>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</si>
  <si>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</si>
  <si>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</si>
  <si>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</si>
  <si>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</si>
  <si>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</si>
  <si>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</si>
  <si>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</si>
  <si>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</si>
  <si>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</si>
  <si>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</si>
  <si>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</si>
  <si>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</si>
  <si>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</si>
  <si>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</si>
  <si>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</si>
  <si>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</si>
  <si>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</si>
  <si>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</si>
  <si>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</si>
  <si>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</si>
  <si>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</si>
  <si>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</si>
  <si>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</si>
  <si>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</si>
  <si>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</si>
  <si>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</si>
  <si>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</si>
  <si>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</si>
  <si>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</si>
  <si>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</si>
  <si>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</si>
  <si>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</si>
  <si>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</si>
  <si>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</si>
  <si>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</si>
  <si>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</si>
  <si>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</si>
  <si>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</si>
  <si>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</si>
  <si>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</si>
  <si>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</si>
  <si>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</si>
  <si>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</si>
  <si>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</si>
  <si>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</si>
  <si>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</si>
  <si>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</si>
  <si>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</si>
  <si>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</si>
  <si>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</si>
  <si>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</si>
  <si>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</si>
  <si>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</si>
  <si>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</si>
  <si>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</si>
  <si>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</si>
  <si>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</si>
  <si>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</si>
  <si>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</si>
  <si>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</si>
  <si>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</si>
  <si>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</si>
  <si>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</si>
  <si>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</si>
  <si>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</si>
  <si>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</si>
  <si>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</si>
  <si>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</si>
  <si>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</si>
  <si>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</si>
  <si>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</si>
  <si>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</si>
  <si>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</si>
  <si>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</si>
  <si>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</si>
  <si>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</si>
  <si>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</si>
  <si>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</si>
  <si>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</si>
  <si>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</si>
  <si>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</si>
  <si>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</si>
  <si>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</si>
  <si>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</si>
  <si>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</si>
  <si>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</si>
  <si>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</si>
  <si>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</si>
  <si>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</si>
  <si>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</si>
  <si>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</si>
  <si>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</si>
  <si>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</si>
  <si>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</si>
  <si>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</si>
  <si>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</si>
  <si>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</si>
  <si>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</si>
  <si>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</si>
  <si>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</si>
  <si>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</si>
  <si>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</si>
  <si>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</si>
  <si>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</si>
  <si>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</si>
  <si>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</si>
  <si>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</si>
  <si>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</si>
  <si>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</si>
  <si>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</si>
  <si>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</si>
  <si>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</si>
  <si>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</si>
  <si>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</si>
  <si>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</si>
  <si>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</si>
  <si>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</si>
  <si>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</si>
  <si>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</si>
  <si>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</si>
  <si>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</si>
  <si>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</si>
  <si>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</si>
  <si>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</si>
  <si>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</si>
  <si>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</si>
  <si>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</si>
  <si>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</si>
  <si>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</si>
  <si>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</si>
  <si>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</si>
  <si>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</si>
  <si>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</si>
  <si>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</si>
  <si>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</si>
  <si>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</si>
  <si>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</si>
  <si>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</si>
  <si>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</si>
  <si>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</si>
  <si>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</si>
  <si>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</si>
  <si>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</si>
  <si>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</si>
  <si>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</si>
  <si>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</si>
  <si>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</si>
  <si>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</si>
  <si>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</si>
  <si>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</si>
  <si>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</si>
  <si>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</si>
  <si>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</si>
  <si>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</si>
  <si>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</si>
  <si>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</si>
  <si>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</si>
  <si>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</si>
  <si>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</si>
  <si>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</si>
  <si>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</si>
  <si>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</si>
  <si>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</si>
  <si>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</si>
  <si>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</si>
  <si>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</si>
  <si>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</si>
  <si>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</si>
  <si>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</si>
  <si>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</si>
  <si>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</si>
  <si>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</si>
  <si>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</si>
  <si>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</si>
  <si>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</si>
  <si>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</si>
  <si>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</si>
  <si>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</si>
  <si>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</si>
  <si>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</si>
  <si>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</si>
  <si>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</si>
  <si>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</si>
  <si>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</si>
  <si>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</si>
  <si>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</si>
  <si>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</si>
  <si>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</si>
  <si>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</si>
  <si>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</si>
  <si>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</si>
  <si>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</si>
  <si>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</si>
  <si>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</si>
  <si>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</si>
  <si>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</si>
  <si>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</si>
  <si>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</si>
  <si>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</si>
  <si>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</si>
  <si>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</si>
  <si>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</si>
  <si>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</si>
  <si>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</si>
  <si>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</si>
  <si>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</si>
  <si>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</si>
  <si>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</si>
  <si>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</si>
  <si>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</si>
  <si>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</si>
  <si>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</si>
  <si>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</si>
  <si>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</si>
  <si>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</si>
  <si>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</si>
  <si>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</si>
  <si>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</si>
  <si>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</si>
  <si>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</si>
  <si>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</si>
  <si>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</si>
  <si>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</si>
  <si>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</si>
  <si>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</si>
  <si>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</si>
  <si>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</si>
  <si>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</si>
  <si>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</si>
  <si>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</si>
  <si>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</si>
  <si>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</si>
  <si>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</si>
  <si>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</si>
  <si>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</si>
  <si>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</si>
  <si>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</si>
  <si>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</si>
  <si>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</si>
  <si>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</si>
  <si>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</si>
  <si>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</si>
  <si>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</si>
  <si>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</si>
  <si>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</si>
  <si>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</si>
  <si>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</si>
  <si>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</si>
  <si>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</si>
  <si>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</si>
  <si>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</si>
  <si>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</si>
  <si>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</si>
  <si>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</si>
  <si>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</si>
  <si>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</si>
  <si>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</si>
  <si>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</si>
  <si>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</si>
  <si>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</si>
  <si>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</si>
  <si>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</si>
  <si>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</si>
  <si>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</si>
  <si>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</si>
  <si>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</si>
  <si>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</si>
  <si>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</si>
  <si>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</si>
  <si>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</si>
  <si>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</si>
  <si>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</si>
  <si>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</si>
  <si>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</si>
  <si>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</si>
  <si>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</si>
  <si>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</si>
  <si>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</si>
  <si>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</si>
  <si>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</si>
  <si>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</si>
  <si>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</si>
  <si>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</si>
  <si>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</si>
  <si>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</si>
  <si>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</si>
  <si>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</si>
  <si>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</si>
  <si>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</si>
  <si>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</si>
  <si>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</si>
  <si>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</si>
  <si>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</si>
  <si>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</si>
  <si>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</si>
  <si>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</si>
  <si>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</si>
  <si>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</si>
  <si>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</si>
  <si>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</si>
  <si>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</si>
  <si>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</si>
  <si>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</si>
  <si>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</si>
  <si>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</si>
  <si>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</si>
  <si>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</si>
  <si>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</si>
  <si>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</si>
  <si>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</si>
  <si>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</si>
  <si>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</si>
  <si>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</si>
  <si>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</si>
  <si>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</si>
  <si>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</si>
  <si>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</si>
  <si>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</si>
  <si>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</si>
  <si>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</si>
  <si>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</si>
  <si>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</si>
  <si>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</si>
  <si>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</si>
  <si>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</si>
  <si>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</si>
  <si>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</si>
  <si>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</si>
  <si>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</si>
  <si>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</si>
  <si>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</si>
  <si>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</si>
  <si>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</si>
  <si>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</si>
  <si>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</si>
  <si>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</si>
  <si>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</si>
  <si>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</si>
  <si>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</si>
  <si>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</si>
  <si>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</si>
  <si>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</si>
  <si>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</si>
  <si>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</si>
  <si>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</si>
  <si>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</si>
  <si>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</si>
  <si>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</si>
  <si>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</si>
  <si>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</si>
  <si>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</si>
  <si>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</si>
  <si>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</si>
  <si>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</si>
  <si>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</si>
  <si>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</si>
  <si>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</si>
  <si>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</si>
  <si>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</si>
  <si>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</si>
  <si>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</si>
  <si>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</si>
  <si>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</si>
  <si>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</si>
  <si>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</si>
  <si>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</si>
  <si>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</si>
  <si>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</si>
  <si>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</si>
  <si>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</si>
  <si>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</si>
  <si>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</si>
  <si>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</si>
  <si>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</si>
  <si>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</si>
  <si>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</si>
  <si>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</si>
  <si>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</si>
  <si>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</si>
  <si>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</si>
  <si>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</si>
  <si>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</si>
  <si>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</si>
  <si>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</si>
  <si>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</si>
  <si>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</si>
  <si>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</si>
  <si>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</si>
  <si>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</si>
  <si>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</si>
  <si>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</si>
  <si>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</si>
  <si>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</si>
  <si>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</si>
  <si>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</si>
  <si>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</si>
  <si>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</si>
  <si>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</si>
  <si>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</si>
  <si>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</si>
  <si>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</si>
  <si>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</si>
  <si>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</si>
  <si>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</si>
  <si>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</si>
  <si>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</si>
  <si>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</si>
  <si>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</si>
  <si>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</si>
  <si>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</si>
  <si>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</si>
  <si>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</si>
  <si>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</si>
  <si>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</si>
  <si>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</si>
  <si>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</si>
  <si>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</si>
  <si>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</si>
  <si>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</si>
  <si>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</si>
  <si>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</si>
  <si>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</si>
  <si>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</si>
  <si>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</si>
  <si>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</si>
  <si>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</si>
  <si>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</si>
  <si>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</si>
  <si>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</si>
  <si>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</si>
  <si>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</si>
  <si>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</si>
  <si>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</si>
  <si>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</si>
  <si>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</si>
  <si>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</si>
  <si>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</si>
  <si>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</si>
  <si>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</si>
  <si>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</si>
  <si>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</si>
  <si>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</si>
  <si>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</si>
  <si>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</si>
  <si>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</si>
  <si>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</si>
  <si>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</si>
  <si>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</si>
  <si>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</si>
  <si>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</si>
  <si>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</si>
  <si>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</si>
  <si>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</si>
  <si>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</si>
  <si>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</si>
  <si>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</si>
  <si>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</si>
  <si>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</si>
  <si>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</si>
  <si>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</si>
  <si>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</si>
  <si>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</si>
  <si>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</si>
  <si>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</si>
  <si>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</si>
  <si>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</si>
  <si>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</si>
  <si>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</si>
  <si>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</si>
  <si>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</si>
  <si>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</si>
  <si>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</si>
  <si>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</si>
  <si>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</si>
  <si>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</si>
  <si>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</si>
  <si>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</si>
  <si>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</si>
  <si>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</si>
  <si>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</si>
  <si>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</si>
  <si>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</si>
  <si>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</si>
  <si>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</si>
  <si>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</si>
  <si>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</si>
  <si>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</si>
  <si>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</si>
  <si>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</si>
  <si>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</si>
  <si>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</si>
  <si>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</si>
  <si>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</si>
  <si>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</si>
  <si>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</si>
  <si>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</si>
  <si>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</si>
  <si>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</si>
  <si>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</si>
  <si>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</si>
  <si>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</si>
  <si>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</si>
  <si>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</si>
  <si>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</si>
  <si>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</si>
  <si>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</si>
  <si>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</si>
  <si>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</si>
  <si>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</si>
  <si>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</si>
  <si>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</si>
  <si>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</si>
  <si>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</si>
  <si>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</si>
  <si>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</si>
  <si>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</si>
  <si>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</si>
  <si>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</si>
  <si>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</si>
  <si>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</si>
  <si>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</si>
  <si>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</si>
  <si>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</si>
  <si>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</si>
  <si>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</si>
  <si>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</si>
  <si>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</si>
  <si>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</si>
  <si>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</si>
  <si>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</si>
  <si>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</si>
  <si>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</si>
  <si>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</si>
  <si>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</si>
  <si>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</si>
  <si>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</si>
  <si>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</si>
  <si>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</si>
  <si>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</si>
  <si>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</si>
  <si>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</si>
  <si>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</si>
  <si>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</si>
  <si>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</si>
  <si>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</si>
  <si>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</si>
  <si>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</si>
  <si>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</si>
  <si>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</si>
  <si>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</si>
  <si>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</si>
  <si>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</si>
  <si>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</si>
  <si>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</si>
  <si>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</si>
  <si>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</si>
  <si>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</si>
  <si>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</si>
  <si>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</si>
  <si>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</si>
  <si>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</si>
  <si>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</si>
  <si>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</si>
  <si>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</si>
  <si>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</si>
  <si>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</si>
  <si>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</si>
  <si>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</si>
  <si>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</si>
  <si>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</si>
  <si>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</si>
  <si>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</si>
  <si>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</si>
  <si>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</si>
  <si>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</si>
  <si>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</si>
  <si>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</si>
  <si>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</si>
  <si>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</si>
  <si>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</si>
  <si>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</si>
  <si>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</si>
  <si>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</si>
  <si>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</si>
  <si>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</si>
  <si>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</si>
  <si>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</si>
  <si>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</si>
  <si>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</si>
  <si>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</si>
  <si>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</si>
  <si>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</si>
  <si>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</si>
  <si>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</si>
  <si>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</si>
  <si>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</si>
  <si>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</si>
  <si>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</si>
  <si>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</si>
  <si>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</si>
  <si>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</si>
  <si>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</si>
  <si>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</si>
  <si>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</si>
  <si>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</si>
  <si>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</si>
  <si>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</si>
  <si>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</si>
  <si>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</si>
  <si>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</si>
  <si>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</si>
  <si>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</si>
  <si>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</si>
  <si>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</si>
  <si>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</si>
  <si>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</si>
  <si>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</si>
  <si>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</si>
  <si>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</si>
  <si>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</si>
  <si>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</si>
  <si>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</si>
  <si>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</si>
  <si>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</si>
  <si>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</si>
  <si>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</si>
  <si>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</si>
  <si>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</si>
  <si>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</si>
  <si>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</si>
  <si>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</si>
  <si>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</si>
  <si>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</si>
  <si>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</si>
  <si>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</si>
  <si>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</si>
  <si>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</si>
  <si>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</si>
  <si>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</si>
  <si>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</si>
  <si>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</si>
  <si>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</si>
  <si>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</si>
  <si>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</si>
  <si>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</si>
  <si>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</si>
  <si>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</si>
  <si>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</si>
  <si>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</si>
  <si>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</si>
  <si>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</si>
  <si>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</si>
  <si>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</si>
  <si>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</si>
  <si>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</si>
  <si>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</si>
  <si>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</si>
  <si>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</si>
  <si>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</si>
  <si>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</si>
  <si>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</si>
  <si>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</si>
  <si>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</si>
  <si>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</si>
  <si>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</si>
  <si>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</si>
  <si>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</si>
  <si>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</si>
  <si>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</si>
  <si>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</si>
  <si>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</si>
  <si>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</si>
  <si>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</si>
  <si>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</si>
  <si>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</si>
  <si>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</si>
  <si>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</si>
  <si>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</si>
  <si>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</si>
  <si>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</si>
  <si>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</si>
  <si>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</si>
  <si>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</si>
  <si>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</si>
  <si>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</si>
  <si>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</si>
  <si>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</si>
  <si>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</si>
  <si>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</si>
  <si>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</si>
  <si>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</si>
  <si>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</si>
  <si>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</si>
  <si>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</si>
  <si>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</si>
  <si>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</si>
  <si>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</si>
  <si>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</si>
  <si>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</si>
  <si>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</si>
  <si>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</si>
  <si>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</si>
  <si>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</si>
  <si>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</si>
  <si>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</si>
  <si>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</si>
  <si>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</si>
  <si>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</si>
  <si>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</si>
  <si>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</si>
  <si>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</si>
  <si>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</si>
  <si>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</si>
  <si>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</si>
  <si>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</si>
  <si>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</si>
  <si>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</si>
  <si>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</si>
  <si>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</si>
  <si>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</si>
  <si>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</si>
  <si>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</si>
  <si>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</si>
  <si>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</si>
  <si>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</si>
  <si>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</si>
  <si>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</si>
  <si>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</si>
  <si>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</si>
  <si>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</si>
  <si>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</si>
  <si>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</si>
  <si>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</si>
  <si>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</si>
  <si>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</si>
  <si>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</si>
  <si>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</si>
  <si>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</si>
  <si>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</si>
  <si>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</si>
  <si>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</si>
  <si>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</si>
  <si>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</si>
  <si>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</si>
  <si>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</si>
  <si>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</si>
  <si>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</si>
  <si>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</si>
  <si>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</si>
  <si>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</si>
  <si>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</si>
  <si>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</si>
  <si>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</si>
  <si>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</si>
  <si>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</si>
  <si>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</si>
  <si>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</si>
  <si>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</si>
  <si>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</si>
  <si>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</si>
  <si>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</si>
  <si>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</si>
  <si>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</si>
  <si>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</si>
  <si>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</si>
  <si>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</si>
  <si>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</si>
  <si>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</si>
  <si>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</si>
  <si>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</si>
  <si>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</si>
  <si>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</si>
  <si>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</si>
  <si>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</si>
  <si>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</si>
  <si>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</si>
  <si>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</si>
  <si>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</si>
  <si>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</si>
  <si>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</si>
  <si>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</si>
  <si>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</si>
  <si>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</si>
  <si>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</si>
  <si>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</si>
  <si>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</si>
  <si>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</si>
  <si>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</si>
  <si>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</si>
  <si>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</si>
  <si>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</si>
  <si>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</si>
  <si>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</si>
  <si>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</si>
  <si>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</si>
  <si>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</si>
  <si>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</si>
  <si>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</si>
  <si>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</si>
  <si>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</si>
  <si>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</si>
  <si>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</si>
  <si>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</si>
  <si>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</si>
  <si>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</si>
  <si>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</si>
  <si>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</si>
  <si>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</si>
  <si>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</si>
  <si>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</si>
  <si>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</si>
  <si>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</si>
  <si>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</si>
  <si>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</si>
  <si>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</si>
  <si>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</si>
  <si>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</si>
  <si>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</si>
  <si>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</si>
  <si>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</si>
  <si>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</si>
  <si>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</si>
  <si>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</si>
  <si>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</si>
  <si>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</si>
  <si>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</si>
  <si>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</si>
  <si>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</si>
  <si>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</si>
  <si>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</si>
  <si>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</si>
  <si>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</si>
  <si>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</si>
  <si>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</si>
  <si>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</si>
  <si>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</si>
  <si>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</si>
  <si>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</si>
  <si>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</si>
  <si>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</si>
  <si>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</si>
  <si>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</si>
  <si>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</si>
  <si>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</si>
  <si>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</si>
  <si>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</si>
  <si>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</si>
  <si>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</si>
  <si>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</si>
  <si>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</si>
  <si>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</si>
  <si>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</si>
  <si>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</si>
  <si>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</si>
  <si>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</si>
  <si>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</si>
  <si>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</si>
  <si>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</si>
  <si>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</si>
  <si>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</si>
  <si>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</si>
  <si>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</si>
  <si>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</si>
  <si>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</si>
  <si>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</si>
  <si>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</si>
  <si>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</si>
  <si>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</si>
  <si>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</si>
  <si>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</si>
  <si>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</si>
  <si>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</si>
  <si>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</si>
  <si>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</si>
  <si>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</si>
  <si>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</si>
  <si>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</si>
  <si>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</si>
  <si>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</si>
  <si>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</si>
  <si>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</si>
  <si>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</si>
  <si>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</si>
  <si>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</si>
  <si>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</si>
  <si>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</si>
  <si>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</si>
  <si>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</si>
  <si>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</si>
  <si>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</si>
  <si>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</si>
  <si>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</si>
  <si>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</si>
  <si>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</si>
  <si>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</si>
  <si>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</si>
  <si>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</si>
  <si>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</si>
  <si>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</si>
  <si>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</si>
  <si>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</si>
  <si>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</si>
  <si>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</si>
  <si>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</si>
  <si>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</si>
  <si>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</si>
  <si>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</si>
  <si>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</si>
  <si>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</si>
  <si>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</si>
  <si>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</si>
  <si>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</si>
  <si>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</si>
  <si>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</si>
  <si>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</si>
  <si>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</si>
  <si>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</si>
  <si>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</si>
  <si>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</si>
  <si>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</si>
  <si>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</si>
  <si>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</si>
  <si>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</si>
  <si>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</si>
  <si>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</si>
  <si>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</si>
  <si>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</si>
  <si>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</si>
  <si>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</si>
  <si>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</si>
  <si>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</si>
  <si>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</si>
  <si>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</si>
  <si>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</si>
  <si>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</si>
  <si>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</si>
  <si>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</si>
  <si>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</si>
  <si>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</si>
  <si>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</si>
  <si>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</si>
  <si>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</si>
  <si>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</si>
  <si>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</si>
  <si>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</si>
  <si>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</si>
  <si>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</si>
  <si>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</si>
  <si>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</si>
  <si>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</si>
  <si>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</si>
  <si>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</si>
  <si>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</si>
  <si>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</si>
  <si>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</si>
  <si>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</si>
  <si>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</si>
  <si>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</si>
  <si>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</si>
  <si>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</si>
  <si>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</si>
  <si>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</si>
  <si>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</si>
  <si>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</si>
  <si>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</si>
  <si>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</si>
  <si>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</si>
  <si>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</si>
  <si>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</si>
  <si>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</si>
  <si>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</si>
  <si>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</si>
  <si>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</si>
  <si>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</si>
  <si>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</si>
  <si>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</si>
  <si>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</si>
  <si>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</si>
  <si>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</si>
  <si>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</si>
  <si>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</si>
  <si>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</si>
  <si>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</si>
  <si>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</si>
  <si>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</si>
  <si>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</si>
  <si>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</si>
  <si>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</si>
  <si>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</si>
  <si>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</si>
  <si>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</si>
  <si>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</si>
  <si>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</si>
  <si>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</si>
  <si>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</si>
  <si>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</si>
  <si>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</si>
  <si>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</si>
  <si>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</si>
  <si>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</si>
  <si>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</si>
  <si>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</si>
  <si>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</si>
  <si>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</si>
  <si>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</si>
  <si>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</si>
  <si>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</si>
  <si>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</si>
  <si>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</si>
  <si>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</si>
  <si>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</si>
  <si>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</si>
  <si>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</si>
  <si>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</si>
  <si>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</si>
  <si>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</si>
  <si>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</si>
  <si>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</si>
  <si>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</si>
  <si>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</si>
  <si>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</si>
  <si>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</si>
  <si>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</si>
  <si>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</si>
  <si>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</si>
  <si>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</si>
  <si>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</si>
  <si>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</si>
  <si>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</si>
  <si>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</si>
  <si>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</si>
  <si>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</si>
  <si>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</si>
  <si>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</si>
  <si>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</si>
  <si>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</si>
  <si>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</si>
  <si>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</si>
  <si>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</si>
  <si>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</si>
  <si>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</si>
  <si>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</si>
  <si>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</si>
  <si>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</si>
  <si>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</si>
  <si>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</si>
  <si>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</si>
  <si>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</si>
  <si>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</si>
  <si>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</si>
  <si>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</si>
  <si>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</si>
  <si>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</si>
  <si>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</si>
  <si>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</si>
  <si>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</si>
  <si>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</si>
  <si>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</si>
  <si>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</si>
  <si>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</si>
  <si>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</si>
  <si>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</si>
  <si>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</si>
  <si>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</si>
  <si>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</si>
  <si>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</si>
  <si>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</si>
  <si>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</si>
  <si>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</si>
  <si>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</si>
  <si>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</si>
  <si>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</si>
  <si>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</si>
  <si>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</si>
  <si>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</si>
  <si>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</si>
  <si>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</si>
  <si>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</si>
  <si>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</si>
  <si>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</si>
  <si>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</si>
  <si>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</si>
  <si>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</si>
  <si>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</si>
  <si>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</si>
  <si>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</si>
  <si>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</si>
  <si>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</si>
  <si>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</si>
  <si>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</si>
  <si>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</si>
  <si>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</si>
  <si>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</si>
  <si>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</si>
  <si>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</si>
  <si>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</si>
  <si>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</si>
  <si>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</si>
  <si>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</si>
  <si>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</si>
  <si>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</si>
  <si>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</si>
  <si>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</si>
  <si>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</si>
  <si>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</si>
  <si>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</si>
  <si>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</si>
  <si>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</si>
  <si>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</si>
  <si>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</si>
  <si>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</si>
  <si>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</si>
  <si>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</si>
  <si>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</si>
  <si>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</si>
  <si>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</si>
  <si>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</si>
  <si>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</si>
  <si>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</si>
  <si>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</si>
  <si>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</si>
  <si>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</si>
  <si>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</si>
  <si>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</si>
  <si>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</si>
  <si>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</si>
  <si>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</si>
  <si>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</si>
  <si>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</si>
  <si>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</si>
  <si>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</si>
  <si>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</si>
  <si>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</si>
  <si>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</si>
  <si>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</si>
  <si>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</si>
  <si>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</si>
  <si>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</si>
  <si>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</si>
  <si>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</si>
  <si>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</si>
  <si>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</si>
  <si>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</si>
  <si>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</si>
  <si>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</si>
  <si>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</si>
  <si>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</si>
  <si>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</si>
  <si>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</si>
  <si>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</si>
  <si>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</si>
  <si>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</si>
  <si>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</si>
  <si>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</si>
  <si>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</si>
  <si>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</si>
  <si>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</si>
  <si>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</si>
  <si>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</si>
  <si>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</si>
  <si>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</si>
  <si>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</si>
  <si>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</si>
  <si>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</si>
  <si>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</si>
  <si>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</si>
  <si>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</si>
  <si>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</si>
  <si>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</si>
  <si>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</si>
  <si>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</si>
  <si>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</si>
  <si>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</si>
  <si>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</si>
  <si>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</si>
  <si>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</si>
  <si>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</si>
  <si>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</si>
  <si>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</si>
  <si>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</si>
  <si>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</si>
  <si>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</si>
  <si>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</si>
  <si>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</si>
  <si>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</si>
  <si>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</si>
  <si>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</si>
  <si>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</si>
  <si>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</si>
  <si>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</si>
  <si>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</si>
  <si>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</si>
  <si>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</si>
  <si>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</si>
  <si>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</si>
  <si>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</si>
  <si>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</si>
  <si>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</si>
  <si>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</si>
  <si>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</si>
  <si>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</si>
  <si>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</si>
  <si>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</si>
  <si>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</si>
  <si>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</si>
  <si>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</si>
  <si>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</si>
  <si>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</si>
  <si>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</si>
  <si>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</si>
  <si>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</si>
  <si>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</si>
  <si>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</si>
  <si>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</si>
  <si>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</si>
  <si>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</si>
  <si>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</si>
  <si>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</si>
  <si>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</si>
  <si>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</si>
  <si>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</si>
  <si>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</si>
  <si>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</si>
  <si>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</si>
  <si>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</si>
  <si>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</si>
  <si>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</si>
  <si>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</si>
  <si>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</si>
  <si>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</si>
  <si>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</si>
  <si>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</si>
  <si>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</si>
  <si>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</si>
  <si>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</si>
  <si>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</si>
  <si>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</si>
  <si>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</si>
  <si>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</si>
  <si>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</si>
  <si>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</si>
  <si>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</si>
  <si>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</si>
  <si>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</si>
  <si>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</si>
  <si>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</si>
  <si>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</si>
  <si>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</si>
  <si>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</si>
  <si>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</si>
  <si>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</si>
  <si>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</si>
  <si>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</si>
  <si>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</si>
  <si>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</si>
  <si>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</si>
  <si>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</si>
  <si>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</si>
  <si>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</si>
  <si>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</si>
  <si>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</si>
  <si>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</si>
  <si>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</si>
  <si>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</si>
  <si>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</si>
  <si>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</si>
  <si>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</si>
  <si>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</si>
  <si>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</si>
  <si>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</si>
  <si>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</si>
  <si>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</si>
  <si>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</si>
  <si>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</si>
  <si>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</si>
  <si>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</si>
  <si>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</si>
  <si>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</si>
  <si>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</si>
  <si>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</si>
  <si>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</si>
  <si>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</si>
  <si>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</si>
  <si>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</si>
  <si>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</si>
  <si>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</si>
  <si>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</si>
  <si>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</si>
  <si>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</si>
  <si>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</si>
  <si>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</si>
  <si>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</si>
  <si>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</si>
  <si>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</si>
  <si>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</si>
  <si>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</si>
  <si>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</si>
  <si>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</si>
  <si>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</si>
  <si>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</si>
  <si>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</si>
  <si>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</si>
  <si>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</si>
  <si>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</si>
  <si>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</si>
  <si>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</si>
  <si>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</si>
  <si>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</si>
  <si>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</si>
  <si>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</si>
  <si>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</si>
  <si>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</si>
  <si>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</si>
  <si>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</si>
  <si>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</si>
  <si>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</si>
  <si>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</si>
  <si>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</si>
  <si>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</si>
  <si>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</si>
  <si>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</si>
  <si>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</si>
  <si>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</si>
  <si>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</si>
  <si>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</si>
  <si>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</si>
  <si>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</si>
  <si>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</si>
  <si>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</si>
  <si>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</si>
  <si>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</si>
  <si>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</si>
  <si>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</si>
  <si>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</si>
  <si>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</si>
  <si>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</si>
  <si>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</si>
  <si>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</si>
  <si>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</si>
  <si>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</si>
  <si>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</si>
  <si>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</si>
  <si>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</si>
  <si>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</si>
  <si>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</si>
  <si>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</si>
  <si>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</si>
  <si>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</si>
  <si>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</si>
  <si>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</si>
  <si>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</si>
  <si>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</si>
  <si>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</si>
  <si>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</si>
  <si>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</si>
  <si>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</si>
  <si>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</si>
  <si>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</si>
  <si>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</si>
  <si>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</si>
  <si>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</si>
  <si>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</si>
  <si>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</si>
  <si>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</si>
  <si>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</si>
  <si>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</si>
  <si>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</si>
  <si>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</si>
  <si>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</si>
  <si>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</si>
  <si>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</si>
  <si>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</si>
  <si>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</si>
  <si>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</si>
  <si>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</si>
  <si>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</si>
  <si>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</si>
  <si>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</si>
  <si>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</si>
  <si>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</si>
  <si>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</si>
  <si>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</si>
  <si>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</si>
  <si>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</si>
  <si>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</si>
  <si>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</si>
  <si>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</si>
  <si>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</si>
  <si>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</si>
  <si>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</si>
  <si>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</si>
  <si>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</si>
  <si>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</si>
  <si>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</si>
  <si>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</si>
  <si>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</si>
  <si>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</si>
  <si>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</si>
  <si>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</si>
  <si>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</si>
  <si>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</si>
  <si>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</si>
  <si>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</si>
  <si>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</si>
  <si>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</si>
  <si>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</si>
  <si>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</si>
  <si>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</si>
  <si>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</si>
  <si>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</si>
  <si>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</si>
  <si>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</si>
  <si>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</si>
  <si>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</si>
  <si>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</si>
  <si>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</si>
  <si>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</si>
  <si>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</si>
  <si>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</si>
  <si>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</si>
  <si>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</si>
  <si>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</si>
  <si>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</si>
  <si>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</si>
  <si>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</si>
  <si>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</si>
  <si>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</si>
  <si>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</si>
  <si>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</si>
  <si>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</si>
  <si>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</si>
  <si>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</si>
  <si>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</si>
  <si>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</si>
  <si>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</si>
  <si>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</si>
  <si>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</si>
  <si>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</si>
  <si>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</si>
  <si>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</si>
  <si>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</si>
  <si>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</si>
  <si>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</si>
  <si>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</si>
  <si>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</si>
  <si>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</si>
  <si>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</si>
  <si>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</si>
  <si>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</si>
  <si>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</si>
  <si>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</si>
  <si>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</si>
  <si>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</si>
  <si>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</si>
  <si>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</si>
  <si>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</si>
  <si>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</si>
  <si>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</si>
  <si>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</si>
  <si>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</si>
  <si>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</si>
  <si>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</si>
  <si>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</si>
  <si>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</si>
  <si>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</si>
  <si>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</si>
  <si>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</si>
  <si>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</si>
  <si>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</si>
  <si>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</si>
  <si>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</si>
  <si>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</si>
  <si>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</si>
  <si>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</si>
  <si>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</si>
  <si>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</si>
  <si>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</si>
  <si>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</si>
  <si>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</si>
  <si>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</si>
  <si>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</si>
  <si>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</si>
  <si>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</si>
  <si>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</si>
  <si>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</si>
  <si>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</si>
  <si>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</si>
  <si>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</si>
  <si>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</si>
  <si>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</si>
  <si>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</si>
  <si>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</si>
  <si>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</si>
  <si>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</si>
  <si>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</si>
  <si>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</si>
  <si>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</si>
  <si>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</si>
  <si>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</si>
  <si>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</si>
  <si>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</si>
  <si>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</si>
  <si>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</si>
  <si>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</si>
  <si>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</si>
  <si>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</si>
  <si>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</si>
  <si>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</si>
  <si>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</si>
  <si>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</si>
  <si>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</si>
  <si>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</si>
  <si>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</si>
  <si>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</si>
  <si>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</si>
  <si>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</si>
  <si>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</si>
  <si>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</si>
  <si>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</si>
  <si>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</si>
  <si>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</si>
  <si>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</si>
  <si>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</si>
  <si>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</si>
  <si>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</si>
  <si>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</si>
  <si>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</si>
  <si>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</si>
  <si>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</si>
  <si>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</si>
  <si>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</si>
  <si>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</si>
  <si>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</si>
  <si>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</si>
  <si>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</si>
  <si>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</si>
  <si>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</si>
  <si>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</si>
  <si>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</si>
  <si>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</si>
  <si>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</si>
  <si>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</si>
  <si>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</si>
  <si>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</si>
  <si>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</si>
  <si>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</si>
  <si>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</si>
  <si>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</si>
  <si>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</si>
  <si>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</si>
  <si>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</si>
  <si>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</si>
  <si>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</si>
  <si>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</si>
  <si>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</si>
  <si>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</si>
  <si>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</si>
  <si>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</si>
  <si>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</si>
  <si>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</si>
  <si>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</si>
  <si>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</si>
  <si>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</si>
  <si>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</si>
  <si>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</si>
  <si>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</si>
  <si>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</si>
  <si>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</si>
  <si>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</si>
  <si>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</si>
  <si>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</si>
  <si>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</si>
  <si>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</si>
  <si>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</si>
  <si>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</si>
  <si>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</si>
  <si>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</si>
  <si>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</si>
  <si>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</si>
  <si>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</si>
  <si>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</si>
  <si>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</si>
  <si>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</si>
  <si>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</si>
  <si>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</si>
  <si>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</si>
  <si>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</si>
  <si>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</si>
  <si>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</si>
  <si>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</si>
  <si>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</si>
  <si>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</si>
  <si>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</si>
  <si>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</si>
  <si>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</si>
  <si>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</si>
  <si>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</si>
  <si>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</si>
  <si>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</si>
  <si>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</si>
  <si>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</si>
  <si>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</si>
  <si>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</si>
  <si>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</si>
  <si>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</si>
  <si>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</si>
  <si>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</si>
  <si>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</si>
  <si>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</si>
  <si>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</si>
  <si>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</si>
  <si>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</si>
  <si>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</si>
  <si>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</si>
  <si>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</si>
  <si>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</si>
  <si>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</si>
  <si>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</si>
  <si>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</si>
  <si>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</si>
  <si>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</si>
  <si>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</si>
  <si>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</si>
  <si>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</si>
  <si>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</si>
  <si>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</si>
  <si>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</si>
  <si>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</si>
  <si>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</si>
  <si>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</si>
  <si>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</si>
  <si>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</si>
  <si>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</si>
  <si>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</si>
  <si>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</si>
  <si>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</si>
  <si>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</si>
  <si>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</si>
  <si>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</si>
  <si>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</si>
  <si>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</si>
  <si>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</si>
  <si>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</si>
  <si>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</si>
  <si>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</si>
  <si>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</si>
  <si>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</si>
  <si>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</si>
  <si>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</si>
  <si>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</si>
  <si>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</si>
  <si>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</si>
  <si>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</si>
  <si>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</si>
  <si>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</si>
  <si>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</si>
  <si>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</si>
  <si>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</si>
  <si>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</si>
  <si>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</si>
  <si>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</si>
  <si>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</si>
  <si>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</si>
  <si>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</si>
  <si>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</si>
  <si>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</si>
  <si>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</si>
  <si>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</si>
  <si>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</si>
  <si>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</si>
  <si>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</si>
  <si>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</si>
  <si>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</si>
  <si>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</si>
  <si>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</si>
  <si>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</si>
  <si>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</si>
  <si>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</si>
  <si>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</si>
  <si>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</si>
  <si>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</si>
  <si>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</si>
  <si>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</si>
  <si>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</si>
  <si>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</si>
  <si>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</si>
  <si>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</si>
  <si>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</si>
  <si>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</si>
  <si>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</si>
  <si>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</si>
  <si>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</si>
  <si>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</si>
  <si>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</si>
  <si>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</si>
  <si>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</si>
  <si>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</si>
  <si>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</si>
  <si>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</si>
  <si>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</si>
  <si>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</si>
  <si>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</si>
  <si>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</si>
  <si>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</si>
  <si>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</si>
  <si>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</si>
  <si>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</si>
  <si>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</si>
  <si>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</si>
  <si>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</si>
  <si>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</si>
  <si>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</si>
  <si>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</si>
  <si>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</si>
  <si>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</si>
  <si>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</si>
  <si>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</si>
  <si>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</si>
  <si>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</si>
  <si>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</si>
  <si>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</si>
  <si>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</si>
  <si>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</si>
  <si>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</si>
  <si>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</si>
  <si>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</si>
  <si>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</si>
  <si>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</si>
  <si>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</si>
  <si>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</si>
  <si>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</si>
  <si>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</si>
  <si>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</si>
  <si>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</si>
  <si>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</si>
  <si>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</si>
  <si>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</si>
  <si>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</si>
  <si>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</si>
  <si>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</si>
  <si>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</si>
  <si>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</si>
  <si>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</si>
  <si>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</si>
  <si>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</si>
  <si>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</si>
  <si>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</si>
  <si>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</si>
  <si>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</si>
  <si>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</si>
  <si>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</si>
  <si>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</si>
  <si>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</si>
  <si>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</si>
  <si>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</si>
  <si>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</si>
  <si>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</si>
  <si>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</si>
  <si>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</si>
  <si>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</si>
  <si>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</si>
  <si>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</si>
  <si>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</si>
  <si>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</si>
  <si>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</si>
  <si>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</si>
  <si>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</si>
  <si>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</si>
  <si>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</si>
  <si>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</si>
  <si>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</si>
  <si>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</si>
  <si>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</si>
  <si>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</si>
  <si>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</si>
  <si>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</si>
  <si>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</si>
  <si>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</si>
  <si>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</si>
  <si>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</si>
  <si>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</si>
  <si>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</si>
  <si>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</si>
  <si>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</si>
  <si>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</si>
  <si>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</si>
  <si>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</si>
  <si>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</si>
  <si>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</si>
  <si>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</si>
  <si>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</si>
  <si>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</si>
  <si>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</si>
  <si>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</si>
  <si>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</si>
  <si>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</si>
  <si>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</si>
  <si>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</si>
  <si>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</si>
  <si>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</si>
  <si>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</si>
  <si>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</si>
  <si>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</si>
  <si>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</si>
  <si>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</si>
  <si>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</si>
  <si>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</si>
  <si>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</si>
  <si>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</si>
  <si>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</si>
  <si>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</si>
  <si>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</si>
  <si>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</si>
  <si>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</si>
  <si>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</si>
  <si>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</si>
  <si>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</si>
  <si>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</si>
  <si>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</si>
  <si>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</si>
  <si>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</si>
  <si>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</si>
  <si>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</si>
  <si>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</si>
  <si>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</si>
  <si>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</si>
  <si>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</si>
  <si>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</si>
  <si>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</si>
  <si>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</si>
  <si>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</si>
  <si>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</si>
  <si>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</si>
  <si>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</si>
  <si>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</si>
  <si>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</si>
  <si>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</si>
  <si>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</si>
  <si>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</si>
  <si>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</si>
  <si>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</si>
  <si>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</si>
  <si>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</si>
  <si>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</si>
  <si>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</si>
  <si>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</si>
  <si>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</si>
  <si>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</si>
  <si>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</si>
  <si>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</si>
  <si>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</si>
  <si>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</si>
  <si>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</si>
  <si>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</si>
  <si>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</si>
  <si>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</si>
  <si>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</si>
  <si>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</si>
  <si>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</si>
  <si>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</si>
  <si>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</si>
  <si>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</si>
  <si>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</si>
  <si>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</si>
  <si>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</si>
  <si>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</si>
  <si>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</si>
  <si>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</si>
  <si>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</si>
  <si>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</si>
  <si>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</si>
  <si>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</si>
  <si>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</si>
  <si>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</si>
  <si>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</si>
  <si>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</si>
  <si>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</si>
  <si>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</si>
  <si>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</si>
  <si>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</si>
  <si>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</si>
  <si>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</si>
  <si>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</si>
  <si>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</si>
  <si>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</si>
  <si>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</si>
  <si>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</si>
  <si>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</si>
  <si>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</si>
  <si>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</si>
  <si>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</si>
  <si>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</si>
  <si>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</si>
  <si>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</si>
  <si>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</si>
  <si>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</si>
  <si>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</si>
  <si>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</si>
  <si>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</si>
  <si>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</si>
  <si>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</si>
  <si>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</si>
  <si>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</si>
  <si>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</si>
  <si>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</si>
  <si>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</si>
  <si>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</si>
  <si>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</si>
  <si>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</si>
  <si>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</si>
  <si>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</si>
  <si>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</si>
  <si>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</si>
  <si>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</si>
  <si>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</si>
  <si>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</si>
  <si>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</si>
  <si>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</si>
  <si>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</si>
  <si>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</si>
  <si>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</si>
  <si>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</si>
  <si>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</si>
  <si>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</si>
  <si>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</si>
  <si>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</si>
  <si>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</si>
  <si>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</si>
  <si>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</si>
  <si>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</si>
  <si>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</si>
  <si>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</si>
  <si>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</si>
  <si>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</si>
  <si>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</si>
  <si>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</si>
  <si>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</si>
  <si>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</si>
  <si>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</si>
  <si>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</si>
  <si>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</si>
  <si>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</si>
  <si>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</si>
  <si>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</si>
  <si>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</si>
  <si>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</si>
  <si>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</si>
  <si>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</si>
  <si>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</si>
  <si>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</si>
  <si>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</si>
  <si>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</si>
  <si>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</si>
  <si>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</si>
  <si>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</si>
  <si>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</si>
  <si>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</si>
  <si>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</si>
  <si>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</si>
  <si>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</si>
  <si>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</si>
  <si>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</si>
  <si>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</si>
  <si>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</si>
  <si>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</si>
  <si>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</si>
  <si>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</si>
  <si>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</si>
  <si>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</si>
  <si>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</si>
  <si>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</si>
  <si>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</si>
  <si>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</si>
  <si>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</si>
  <si>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</si>
  <si>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</si>
  <si>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</si>
  <si>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</si>
  <si>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</si>
  <si>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</si>
  <si>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</si>
  <si>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</si>
  <si>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</si>
  <si>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</si>
  <si>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</si>
  <si>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</si>
  <si>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</si>
  <si>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</si>
  <si>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</si>
  <si>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</si>
  <si>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</si>
  <si>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</si>
  <si>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</si>
  <si>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</si>
  <si>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</si>
  <si>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</si>
  <si>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</si>
  <si>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</si>
  <si>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</si>
  <si>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</si>
  <si>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</si>
  <si>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</si>
  <si>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</si>
  <si>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</si>
  <si>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</si>
  <si>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</si>
  <si>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</si>
  <si>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</si>
  <si>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</si>
  <si>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</si>
  <si>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</si>
  <si>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</si>
  <si>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</si>
  <si>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</si>
  <si>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</si>
  <si>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</si>
  <si>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</si>
  <si>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</si>
  <si>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</si>
  <si>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</si>
  <si>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</si>
  <si>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</si>
  <si>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</si>
  <si>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</si>
  <si>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</si>
  <si>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</si>
  <si>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</si>
  <si>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</si>
  <si>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</si>
  <si>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</si>
  <si>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</si>
  <si>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</si>
  <si>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</si>
  <si>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</si>
  <si>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</si>
  <si>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</si>
  <si>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</si>
  <si>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</si>
  <si>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</si>
  <si>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</si>
  <si>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</si>
  <si>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</si>
  <si>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</si>
  <si>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</si>
  <si>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</si>
  <si>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</si>
  <si>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</si>
  <si>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</si>
  <si>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</si>
  <si>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</si>
  <si>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</si>
  <si>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</si>
  <si>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</si>
  <si>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</si>
  <si>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</si>
  <si>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</si>
  <si>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</si>
  <si>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</si>
  <si>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</si>
  <si>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</si>
  <si>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</si>
  <si>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</si>
  <si>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</si>
  <si>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</si>
  <si>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</si>
  <si>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</si>
  <si>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</si>
  <si>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</si>
  <si>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</si>
  <si>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</si>
  <si>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</si>
  <si>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</si>
  <si>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</si>
  <si>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</si>
  <si>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</si>
  <si>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</si>
  <si>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</si>
  <si>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</si>
  <si>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</si>
  <si>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</si>
  <si>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</si>
  <si>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</si>
  <si>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</si>
  <si>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</si>
  <si>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</si>
  <si>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</si>
  <si>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</si>
  <si>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</si>
  <si>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</si>
  <si>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</si>
  <si>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</si>
  <si>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</si>
  <si>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</si>
  <si>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</si>
  <si>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</si>
  <si>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</si>
  <si>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</si>
  <si>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</si>
  <si>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</si>
  <si>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</si>
  <si>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</si>
  <si>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</si>
  <si>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</si>
  <si>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</si>
  <si>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</si>
  <si>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</si>
  <si>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</si>
  <si>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</si>
  <si>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</si>
  <si>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</si>
  <si>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</si>
  <si>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</si>
  <si>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</si>
  <si>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</si>
  <si>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</si>
  <si>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</si>
  <si>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</si>
  <si>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</si>
  <si>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</si>
  <si>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</si>
  <si>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</si>
  <si>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</si>
  <si>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</si>
  <si>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</si>
  <si>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</si>
  <si>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</si>
  <si>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</si>
  <si>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</si>
  <si>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</si>
  <si>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</si>
  <si>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</si>
  <si>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</si>
  <si>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</si>
  <si>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</si>
  <si>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</si>
  <si>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</si>
  <si>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</si>
  <si>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</si>
  <si>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</si>
  <si>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</si>
  <si>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</si>
  <si>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</si>
  <si>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</si>
  <si>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</si>
  <si>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</si>
  <si>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</si>
  <si>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</si>
  <si>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</si>
  <si>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</si>
  <si>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</si>
  <si>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</si>
  <si>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</si>
  <si>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</si>
  <si>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</si>
  <si>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</si>
  <si>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</si>
  <si>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</si>
  <si>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</si>
  <si>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</si>
  <si>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</si>
  <si>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</si>
  <si>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</si>
  <si>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</si>
  <si>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</si>
  <si>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</si>
  <si>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</si>
  <si>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</si>
  <si>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</si>
  <si>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</si>
  <si>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</si>
  <si>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</si>
  <si>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</si>
  <si>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</si>
  <si>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</si>
  <si>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</si>
  <si>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</si>
  <si>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</si>
  <si>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</si>
  <si>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</si>
  <si>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</si>
  <si>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</si>
  <si>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</si>
  <si>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</si>
  <si>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</si>
  <si>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</si>
  <si>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</si>
  <si>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</si>
  <si>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</si>
  <si>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</si>
  <si>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</si>
  <si>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</si>
  <si>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</si>
  <si>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</si>
  <si>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</si>
  <si>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</si>
  <si>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</si>
  <si>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</si>
  <si>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</si>
  <si>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</si>
  <si>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</si>
  <si>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</si>
  <si>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</si>
  <si>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</si>
  <si>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</si>
  <si>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</si>
  <si>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</si>
  <si>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</si>
  <si>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</si>
  <si>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</si>
  <si>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</si>
  <si>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</si>
  <si>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</si>
  <si>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</si>
  <si>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</si>
  <si>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</si>
  <si>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</si>
  <si>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</si>
  <si>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</si>
  <si>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</si>
  <si>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</si>
  <si>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</si>
  <si>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</si>
  <si>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</si>
  <si>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</si>
  <si>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</si>
  <si>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</si>
  <si>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</si>
  <si>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</si>
  <si>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</si>
  <si>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</si>
  <si>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</si>
  <si>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</si>
  <si>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</si>
  <si>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</si>
  <si>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</si>
  <si>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</si>
  <si>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</si>
  <si>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</si>
  <si>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</si>
  <si>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</si>
  <si>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</si>
  <si>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</si>
  <si>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</si>
  <si>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</si>
  <si>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</si>
  <si>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</si>
  <si>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</si>
  <si>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</si>
  <si>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</si>
  <si>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</si>
  <si>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</si>
  <si>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</si>
  <si>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</si>
  <si>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</si>
  <si>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</si>
  <si>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</si>
  <si>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</si>
  <si>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</si>
  <si>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</si>
  <si>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</si>
  <si>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</si>
  <si>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</si>
  <si>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</si>
  <si>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</si>
  <si>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</si>
  <si>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</si>
  <si>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</si>
  <si>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</si>
  <si>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</si>
  <si>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</si>
  <si>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</si>
  <si>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</si>
  <si>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</si>
  <si>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</si>
  <si>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</si>
  <si>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</si>
  <si>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</si>
  <si>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</si>
  <si>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</si>
  <si>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</si>
  <si>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</si>
  <si>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</si>
  <si>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</si>
  <si>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</si>
  <si>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</si>
  <si>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</si>
  <si>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</si>
  <si>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</si>
  <si>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</si>
  <si>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</si>
  <si>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</si>
  <si>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</si>
  <si>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</si>
  <si>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</si>
  <si>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</si>
  <si>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</si>
  <si>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</si>
  <si>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</si>
  <si>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</si>
  <si>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</si>
  <si>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</si>
  <si>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</si>
  <si>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</si>
  <si>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</si>
  <si>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</si>
  <si>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</si>
  <si>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</si>
  <si>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</si>
  <si>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</si>
  <si>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</si>
  <si>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</si>
  <si>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</si>
  <si>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</si>
  <si>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</si>
  <si>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</si>
  <si>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</si>
  <si>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</si>
  <si>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</si>
  <si>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</si>
  <si>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</si>
  <si>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</si>
  <si>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</si>
  <si>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</si>
  <si>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</si>
  <si>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</si>
  <si>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</si>
  <si>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</si>
  <si>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</si>
  <si>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</si>
  <si>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</si>
  <si>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</si>
  <si>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</si>
  <si>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</si>
  <si>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</si>
  <si>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</si>
  <si>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</si>
  <si>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</si>
  <si>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</si>
  <si>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</si>
  <si>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</si>
  <si>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</si>
  <si>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</si>
  <si>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</si>
  <si>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</si>
  <si>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</si>
  <si>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</si>
  <si>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</si>
  <si>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</si>
  <si>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</si>
  <si>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</si>
  <si>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</si>
  <si>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</si>
  <si>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</si>
  <si>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</si>
  <si>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</si>
  <si>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</si>
  <si>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</si>
  <si>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</si>
  <si>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</si>
  <si>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</si>
  <si>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</si>
  <si>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</si>
  <si>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</si>
  <si>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</si>
  <si>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</si>
  <si>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</si>
  <si>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</si>
  <si>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</si>
  <si>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</si>
  <si>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</si>
  <si>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</si>
  <si>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</si>
  <si>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</si>
  <si>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</si>
  <si>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</si>
  <si>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</si>
  <si>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</si>
  <si>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</si>
  <si>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</si>
  <si>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</si>
  <si>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</si>
  <si>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</si>
  <si>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</si>
  <si>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</si>
  <si>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</si>
  <si>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</si>
  <si>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</si>
  <si>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</si>
  <si>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</si>
  <si>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</si>
  <si>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</si>
  <si>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</si>
  <si>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</si>
  <si>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</si>
  <si>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</si>
  <si>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</si>
  <si>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</si>
  <si>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</si>
  <si>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</si>
  <si>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</si>
  <si>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</si>
  <si>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</si>
  <si>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</si>
  <si>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</si>
  <si>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</si>
  <si>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</si>
  <si>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</si>
  <si>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</si>
  <si>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</si>
  <si>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</si>
  <si>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</si>
  <si>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</si>
  <si>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</si>
  <si>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</si>
  <si>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</si>
  <si>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</si>
  <si>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</si>
  <si>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</si>
  <si>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</si>
  <si>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</si>
  <si>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</si>
  <si>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</si>
  <si>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</si>
  <si>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</si>
  <si>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</si>
  <si>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</si>
  <si>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</si>
  <si>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</si>
  <si>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</si>
  <si>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</si>
  <si>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</si>
  <si>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</si>
  <si>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</si>
  <si>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</si>
  <si>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</si>
  <si>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</si>
  <si>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</si>
  <si>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</si>
  <si>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</si>
  <si>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</si>
  <si>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</si>
  <si>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</si>
  <si>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</si>
  <si>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</si>
  <si>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</si>
  <si>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</si>
  <si>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</si>
  <si>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</si>
  <si>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</si>
  <si>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</si>
  <si>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</si>
  <si>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</si>
  <si>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</si>
  <si>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</si>
  <si>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</si>
  <si>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</si>
  <si>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</si>
  <si>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</si>
  <si>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</si>
  <si>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</si>
  <si>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</si>
  <si>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</si>
  <si>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</si>
  <si>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</si>
  <si>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</si>
  <si>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</si>
  <si>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</si>
  <si>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</si>
  <si>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</si>
  <si>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</si>
  <si>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</si>
  <si>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</si>
  <si>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</si>
  <si>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</si>
  <si>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</si>
  <si>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</si>
  <si>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</si>
  <si>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</si>
  <si>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</si>
  <si>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</si>
  <si>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</si>
  <si>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</si>
  <si>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</si>
  <si>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</si>
  <si>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</si>
  <si>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</si>
  <si>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</si>
  <si>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</si>
  <si>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</si>
  <si>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</si>
  <si>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</si>
  <si>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</si>
  <si>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</si>
  <si>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</si>
  <si>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</si>
  <si>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</si>
  <si>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</si>
  <si>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</si>
  <si>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</si>
  <si>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</si>
  <si>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</si>
  <si>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</si>
  <si>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</si>
  <si>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</si>
  <si>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</si>
  <si>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</si>
  <si>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</si>
  <si>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</si>
  <si>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</si>
  <si>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</si>
  <si>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</si>
  <si>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</si>
  <si>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</si>
  <si>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</si>
  <si>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</si>
  <si>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</si>
  <si>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</si>
  <si>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</si>
  <si>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</si>
  <si>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</si>
  <si>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</si>
  <si>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</si>
  <si>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</si>
  <si>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</si>
  <si>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</si>
  <si>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</si>
  <si>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</si>
  <si>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</si>
  <si>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</si>
  <si>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</si>
  <si>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</si>
  <si>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</si>
  <si>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</si>
  <si>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</si>
  <si>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</si>
  <si>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</si>
  <si>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</si>
  <si>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</si>
  <si>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</si>
  <si>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</si>
  <si>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</si>
  <si>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</si>
  <si>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</si>
  <si>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</si>
  <si>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</si>
  <si>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</si>
  <si>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</si>
  <si>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</si>
  <si>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</si>
  <si>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</si>
  <si>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</si>
  <si>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</si>
  <si>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</si>
  <si>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</si>
  <si>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</si>
  <si>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</si>
  <si>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</si>
  <si>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</si>
  <si>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</si>
  <si>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</si>
  <si>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</si>
  <si>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</si>
  <si>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</si>
  <si>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</si>
  <si>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</si>
  <si>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</si>
  <si>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</si>
  <si>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</si>
  <si>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</si>
  <si>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</si>
  <si>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</si>
  <si>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</si>
  <si>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</si>
  <si>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</si>
  <si>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</si>
  <si>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</si>
  <si>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</si>
  <si>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</si>
  <si>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</si>
  <si>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</si>
  <si>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</si>
  <si>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</si>
  <si>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</si>
  <si>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</si>
  <si>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</si>
  <si>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</si>
  <si>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</si>
  <si>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</si>
  <si>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</si>
  <si>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</si>
  <si>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</si>
  <si>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</si>
  <si>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</si>
  <si>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</si>
  <si>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</si>
  <si>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</si>
  <si>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</si>
  <si>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</si>
  <si>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</si>
  <si>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</si>
  <si>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</si>
  <si>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</si>
  <si>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</si>
  <si>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</si>
  <si>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</si>
  <si>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</si>
  <si>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</si>
  <si>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</si>
  <si>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</si>
  <si>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</si>
  <si>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</si>
  <si>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</si>
  <si>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</si>
  <si>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</si>
  <si>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</si>
  <si>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</si>
  <si>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</si>
  <si>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</si>
  <si>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</si>
  <si>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</si>
  <si>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</si>
  <si>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</si>
  <si>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</si>
  <si>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</si>
  <si>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</si>
  <si>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</si>
  <si>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</si>
  <si>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</si>
  <si>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</si>
  <si>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</si>
  <si>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</si>
  <si>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</si>
  <si>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</si>
  <si>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</si>
  <si>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</si>
  <si>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</si>
  <si>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</si>
  <si>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</si>
  <si>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</si>
  <si>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</si>
  <si>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</si>
  <si>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</si>
  <si>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</si>
  <si>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</si>
  <si>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</si>
  <si>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</si>
  <si>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</si>
  <si>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</si>
  <si>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</si>
  <si>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</si>
  <si>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</si>
  <si>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</si>
  <si>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</si>
  <si>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</si>
  <si>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</si>
  <si>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</si>
  <si>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</si>
  <si>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</si>
  <si>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</si>
  <si>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</si>
  <si>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</si>
  <si>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</si>
  <si>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</si>
  <si>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</si>
  <si>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</si>
  <si>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</si>
  <si>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</si>
  <si>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</si>
  <si>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</si>
  <si>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</si>
  <si>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</si>
  <si>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</si>
  <si>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</si>
  <si>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</si>
  <si>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</si>
  <si>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</si>
  <si>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</si>
  <si>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</si>
  <si>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</si>
  <si>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</si>
  <si>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</si>
  <si>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</si>
  <si>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</si>
  <si>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</si>
  <si>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</si>
  <si>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</si>
  <si>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</si>
  <si>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</si>
  <si>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</si>
  <si>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</si>
  <si>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</si>
  <si>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</si>
  <si>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</si>
  <si>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</si>
  <si>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</si>
  <si>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</si>
  <si>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</si>
  <si>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</si>
  <si>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</si>
  <si>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</si>
  <si>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</si>
  <si>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</si>
  <si>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</si>
  <si>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</si>
  <si>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</si>
  <si>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</si>
  <si>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</si>
  <si>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</si>
  <si>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</si>
  <si>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</si>
  <si>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</si>
  <si>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</si>
  <si>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</si>
  <si>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</si>
  <si>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</si>
  <si>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</si>
  <si>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</si>
  <si>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</si>
  <si>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</si>
  <si>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</si>
  <si>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</si>
  <si>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</si>
  <si>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</si>
  <si>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</si>
  <si>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</si>
  <si>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</si>
  <si>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</si>
  <si>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</si>
  <si>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</si>
  <si>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</si>
  <si>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</si>
  <si>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</si>
  <si>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</si>
  <si>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</si>
  <si>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</si>
  <si>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</si>
  <si>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</si>
  <si>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</si>
  <si>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</si>
  <si>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</si>
  <si>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</si>
  <si>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</si>
  <si>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</si>
  <si>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</si>
  <si>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</si>
  <si>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</si>
  <si>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</si>
  <si>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</si>
  <si>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</si>
  <si>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</si>
  <si>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</si>
  <si>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</si>
  <si>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</si>
  <si>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</si>
  <si>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</si>
  <si>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</si>
  <si>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</si>
  <si>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</si>
  <si>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</si>
  <si>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</si>
  <si>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</si>
  <si>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</si>
  <si>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</si>
  <si>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</si>
  <si>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</si>
  <si>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</si>
  <si>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</si>
  <si>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</si>
  <si>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</si>
  <si>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</si>
  <si>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</si>
  <si>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</si>
  <si>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</si>
  <si>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</si>
  <si>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</si>
  <si>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</si>
  <si>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</si>
  <si>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</si>
  <si>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</si>
  <si>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</si>
  <si>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</si>
  <si>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</si>
  <si>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</si>
  <si>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</si>
  <si>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</si>
  <si>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</si>
  <si>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</si>
  <si>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</si>
  <si>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</si>
  <si>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</si>
  <si>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</si>
  <si>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</si>
  <si>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</si>
  <si>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</si>
  <si>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</si>
  <si>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</si>
  <si>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</si>
  <si>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</si>
  <si>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</si>
  <si>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</si>
  <si>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</si>
  <si>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</si>
  <si>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</si>
  <si>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</si>
  <si>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</si>
  <si>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</si>
  <si>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</si>
  <si>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</si>
  <si>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</si>
  <si>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</si>
  <si>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</si>
  <si>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</si>
  <si>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</si>
  <si>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</si>
  <si>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</si>
  <si>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</si>
  <si>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</si>
  <si>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</si>
  <si>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</si>
  <si>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</si>
  <si>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</si>
  <si>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</si>
  <si>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</si>
  <si>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</si>
  <si>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</si>
  <si>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</si>
  <si>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</si>
  <si>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</si>
  <si>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</si>
  <si>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</si>
  <si>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</si>
  <si>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</si>
  <si>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</si>
  <si>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</si>
  <si>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</si>
  <si>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</si>
  <si>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</si>
  <si>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</si>
  <si>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</si>
  <si>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</si>
  <si>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</si>
  <si>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</si>
  <si>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</si>
  <si>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</si>
  <si>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</si>
  <si>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</si>
  <si>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</si>
  <si>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</si>
  <si>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</si>
  <si>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</si>
  <si>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</si>
  <si>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</si>
  <si>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</si>
  <si>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</si>
  <si>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</si>
  <si>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</si>
  <si>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</si>
  <si>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</si>
  <si>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</si>
  <si>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</si>
  <si>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</si>
  <si>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</si>
  <si>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</si>
  <si>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</si>
  <si>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</si>
  <si>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</si>
  <si>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</si>
  <si>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</si>
  <si>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</si>
  <si>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</si>
  <si>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</si>
  <si>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</si>
  <si>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</si>
  <si>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</si>
  <si>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</si>
  <si>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</si>
  <si>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</si>
  <si>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</si>
  <si>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</si>
  <si>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</si>
  <si>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</si>
  <si>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</si>
  <si>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</si>
  <si>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</si>
  <si>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</si>
  <si>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</si>
  <si>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</si>
  <si>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</si>
  <si>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</si>
  <si>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</si>
  <si>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</si>
  <si>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</si>
  <si>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</si>
  <si>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</si>
  <si>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</si>
  <si>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</si>
  <si>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</si>
  <si>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</si>
  <si>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</si>
  <si>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</si>
  <si>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</si>
  <si>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</si>
  <si>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</si>
  <si>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</si>
  <si>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</si>
  <si>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</si>
  <si>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</si>
  <si>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</si>
  <si>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</si>
  <si>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</si>
  <si>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</si>
  <si>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</si>
  <si>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</si>
  <si>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</si>
  <si>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</si>
  <si>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</si>
  <si>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</si>
  <si>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</si>
  <si>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</si>
  <si>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</si>
  <si>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</si>
  <si>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</si>
  <si>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</si>
  <si>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</si>
  <si>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</si>
  <si>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</si>
  <si>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</si>
  <si>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</si>
  <si>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</si>
  <si>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</si>
  <si>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</si>
  <si>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</si>
  <si>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</si>
  <si>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</si>
  <si>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</si>
  <si>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</si>
  <si>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</si>
  <si>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</si>
  <si>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</si>
  <si>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</si>
  <si>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</si>
  <si>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</si>
  <si>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</si>
  <si>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</si>
  <si>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</si>
  <si>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</si>
  <si>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</si>
  <si>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</si>
  <si>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</si>
  <si>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</si>
  <si>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</si>
  <si>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</si>
  <si>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</si>
  <si>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</si>
  <si>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</si>
  <si>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</si>
  <si>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</si>
  <si>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</si>
  <si>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</si>
  <si>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</si>
  <si>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</si>
  <si>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</si>
  <si>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</si>
  <si>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</si>
  <si>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</si>
  <si>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</si>
  <si>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</si>
  <si>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</si>
  <si>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</si>
  <si>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</si>
  <si>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</si>
  <si>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</si>
  <si>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</si>
  <si>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</si>
  <si>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</si>
  <si>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</si>
  <si>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</si>
  <si>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</si>
  <si>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</si>
  <si>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</si>
  <si>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</si>
  <si>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</si>
  <si>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</si>
  <si>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</si>
  <si>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</si>
  <si>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</si>
  <si>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</si>
  <si>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</si>
  <si>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</si>
  <si>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</si>
  <si>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</si>
  <si>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</si>
  <si>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</si>
  <si>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</si>
  <si>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</si>
  <si>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</si>
  <si>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</si>
  <si>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</si>
  <si>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</si>
  <si>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</si>
  <si>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</si>
  <si>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</si>
  <si>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</si>
  <si>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</si>
  <si>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</si>
  <si>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</si>
  <si>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</si>
  <si>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</si>
  <si>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</si>
  <si>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</si>
  <si>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</si>
  <si>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</si>
  <si>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</si>
  <si>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</si>
  <si>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</si>
  <si>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</si>
  <si>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</si>
  <si>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</si>
  <si>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</si>
  <si>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</si>
  <si>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</si>
  <si>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</si>
  <si>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</si>
  <si>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</si>
  <si>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</si>
  <si>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</si>
  <si>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</si>
  <si>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</si>
  <si>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</si>
  <si>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</si>
  <si>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</si>
  <si>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</si>
  <si>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</si>
  <si>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</si>
  <si>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</si>
  <si>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</si>
  <si>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</si>
  <si>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</si>
  <si>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</si>
  <si>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</si>
  <si>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</si>
  <si>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</si>
  <si>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</si>
  <si>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</si>
  <si>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</si>
  <si>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</si>
  <si>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</si>
  <si>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</si>
  <si>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</si>
  <si>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</si>
  <si>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</si>
  <si>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</si>
  <si>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</si>
  <si>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</si>
  <si>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</si>
  <si>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</si>
  <si>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</si>
  <si>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</si>
  <si>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</si>
  <si>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</si>
  <si>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</si>
  <si>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</si>
  <si>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</si>
  <si>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</si>
  <si>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</si>
  <si>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</si>
  <si>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</si>
  <si>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</si>
  <si>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</si>
  <si>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</si>
  <si>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</si>
  <si>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</si>
  <si>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</si>
  <si>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</si>
  <si>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</si>
  <si>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</si>
  <si>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</si>
  <si>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</si>
  <si>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</si>
  <si>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</si>
  <si>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</si>
  <si>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</si>
  <si>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</si>
  <si>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</si>
  <si>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</si>
  <si>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</si>
  <si>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</si>
  <si>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</si>
  <si>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</si>
  <si>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</si>
  <si>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</si>
  <si>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</si>
  <si>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</si>
  <si>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</si>
  <si>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</si>
  <si>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</si>
  <si>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</si>
  <si>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</si>
  <si>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</si>
  <si>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</si>
  <si>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</si>
  <si>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</si>
  <si>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</si>
  <si>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</si>
  <si>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</si>
  <si>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</si>
  <si>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</si>
  <si>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</si>
  <si>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</si>
  <si>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</si>
  <si>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</si>
  <si>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</si>
  <si>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</si>
  <si>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</si>
  <si>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</si>
  <si>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</si>
  <si>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</si>
  <si>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</si>
  <si>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</si>
  <si>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</si>
  <si>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</si>
  <si>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</si>
  <si>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</si>
  <si>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</si>
  <si>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</si>
  <si>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</si>
  <si>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</si>
  <si>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</si>
  <si>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</si>
  <si>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</si>
  <si>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</si>
  <si>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</si>
  <si>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</si>
  <si>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</si>
  <si>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</si>
  <si>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</si>
  <si>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</si>
  <si>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</si>
  <si>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</si>
  <si>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</si>
  <si>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</si>
  <si>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</si>
  <si>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</si>
  <si>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</si>
  <si>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</si>
  <si>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</si>
  <si>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</si>
  <si>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</si>
  <si>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</si>
  <si>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</si>
  <si>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</si>
  <si>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</si>
  <si>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</si>
  <si>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</si>
  <si>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</si>
  <si>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</si>
  <si>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</si>
  <si>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</si>
  <si>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</si>
  <si>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</si>
  <si>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</si>
  <si>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</si>
  <si>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</si>
  <si>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</si>
  <si>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</si>
  <si>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</si>
  <si>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</si>
  <si>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</si>
  <si>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</si>
  <si>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</si>
  <si>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</si>
  <si>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</si>
  <si>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</si>
  <si>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</si>
  <si>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</si>
  <si>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</si>
  <si>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</si>
  <si>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</si>
  <si>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</si>
  <si>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</si>
  <si>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</si>
  <si>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</si>
  <si>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</si>
  <si>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</si>
  <si>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</si>
  <si>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</si>
  <si>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</si>
  <si>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</si>
  <si>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</si>
  <si>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</si>
  <si>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</si>
  <si>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</si>
  <si>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</si>
  <si>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</si>
  <si>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</si>
  <si>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</si>
  <si>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</si>
  <si>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</si>
  <si>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</si>
  <si>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</si>
  <si>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</si>
  <si>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</si>
  <si>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</si>
  <si>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</si>
  <si>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</si>
  <si>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</si>
  <si>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</si>
  <si>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</si>
  <si>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</si>
  <si>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</si>
  <si>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</si>
  <si>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</si>
  <si>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</si>
  <si>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</si>
  <si>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</si>
  <si>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</si>
  <si>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</si>
  <si>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</si>
  <si>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</si>
  <si>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</si>
  <si>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</si>
  <si>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</si>
  <si>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</si>
  <si>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</si>
  <si>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</si>
  <si>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</si>
  <si>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</si>
  <si>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</si>
  <si>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</si>
  <si>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</si>
  <si>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</si>
  <si>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</si>
  <si>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</si>
  <si>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</si>
  <si>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</si>
  <si>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</si>
  <si>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</si>
  <si>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</si>
  <si>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</si>
  <si>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</si>
  <si>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</si>
  <si>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</si>
  <si>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</si>
  <si>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</si>
  <si>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</si>
  <si>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</si>
  <si>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</si>
  <si>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</si>
  <si>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</si>
  <si>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</si>
  <si>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</si>
  <si>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</si>
  <si>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</si>
  <si>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</si>
  <si>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</si>
  <si>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</si>
  <si>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</si>
  <si>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</si>
  <si>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</si>
  <si>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</si>
  <si>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</si>
  <si>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</si>
  <si>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</si>
  <si>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</si>
  <si>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</si>
  <si>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</si>
  <si>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</si>
  <si>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</si>
  <si>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</si>
  <si>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</si>
  <si>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</si>
  <si>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</si>
  <si>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</si>
  <si>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</si>
  <si>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</si>
  <si>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</si>
  <si>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</si>
  <si>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</si>
  <si>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</si>
  <si>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</si>
  <si>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</si>
  <si>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</si>
  <si>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</si>
  <si>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</si>
  <si>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</si>
  <si>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</si>
  <si>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</si>
  <si>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</si>
  <si>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</si>
  <si>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</si>
  <si>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</si>
  <si>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</si>
  <si>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</si>
  <si>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</si>
  <si>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</si>
  <si>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</si>
  <si>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</si>
  <si>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</si>
  <si>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</si>
  <si>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</si>
  <si>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</si>
  <si>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</si>
  <si>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</si>
  <si>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</si>
  <si>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</si>
  <si>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</si>
  <si>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</si>
  <si>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</si>
  <si>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</si>
  <si>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</si>
  <si>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</si>
  <si>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</si>
  <si>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</si>
  <si>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</si>
  <si>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</si>
  <si>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</si>
  <si>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</si>
  <si>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</si>
  <si>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</si>
  <si>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</si>
  <si>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</si>
  <si>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</si>
  <si>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</si>
  <si>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</si>
  <si>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</si>
  <si>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</si>
  <si>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</si>
  <si>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</si>
  <si>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</si>
  <si>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</si>
  <si>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</si>
  <si>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</si>
  <si>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</si>
  <si>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</si>
  <si>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</si>
  <si>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</si>
  <si>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</si>
  <si>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</si>
  <si>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</si>
  <si>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</si>
  <si>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</si>
  <si>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</si>
  <si>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</si>
  <si>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</si>
  <si>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</si>
  <si>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</si>
  <si>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</si>
  <si>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</si>
  <si>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</si>
  <si>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</si>
  <si>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</si>
  <si>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</si>
  <si>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</si>
  <si>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</si>
  <si>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</si>
  <si>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</si>
  <si>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</si>
  <si>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</si>
  <si>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</si>
  <si>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</si>
  <si>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</si>
  <si>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</si>
  <si>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</si>
  <si>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</si>
  <si>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</si>
  <si>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</si>
  <si>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</si>
  <si>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</si>
  <si>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</si>
  <si>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</si>
  <si>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</si>
  <si>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</si>
  <si>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</si>
  <si>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</si>
  <si>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</si>
  <si>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</si>
  <si>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</si>
  <si>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</si>
  <si>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</si>
  <si>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</si>
  <si>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</si>
  <si>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</si>
  <si>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</si>
  <si>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</si>
  <si>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</si>
  <si>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</si>
  <si>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</si>
  <si>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</si>
  <si>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</si>
  <si>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</si>
  <si>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</si>
  <si>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</si>
  <si>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</si>
  <si>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</si>
  <si>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</si>
  <si>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</si>
  <si>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</si>
  <si>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</si>
  <si>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</si>
  <si>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</si>
  <si>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</si>
  <si>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</si>
  <si>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</si>
  <si>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</si>
  <si>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</si>
  <si>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</si>
  <si>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</si>
  <si>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</si>
  <si>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</si>
  <si>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</si>
  <si>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</si>
  <si>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</si>
  <si>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</si>
  <si>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</si>
  <si>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</si>
  <si>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</si>
  <si>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</si>
  <si>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</si>
  <si>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</si>
  <si>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</si>
  <si>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</si>
  <si>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</si>
  <si>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</si>
  <si>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</si>
  <si>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</si>
  <si>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</si>
  <si>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</si>
  <si>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</si>
  <si>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</si>
  <si>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</si>
  <si>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</si>
  <si>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</si>
  <si>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</si>
  <si>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</si>
  <si>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</si>
  <si>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</si>
  <si>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</si>
  <si>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</si>
  <si>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</si>
  <si>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</si>
  <si>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</si>
  <si>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</si>
  <si>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</si>
  <si>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</si>
  <si>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</si>
  <si>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</si>
  <si>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</si>
  <si>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</si>
  <si>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</si>
  <si>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</si>
  <si>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</si>
  <si>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</si>
  <si>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</si>
  <si>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</si>
  <si>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</si>
  <si>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</si>
  <si>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</si>
  <si>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</si>
  <si>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</si>
  <si>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</si>
  <si>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</si>
  <si>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</si>
  <si>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</si>
  <si>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</si>
  <si>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</si>
  <si>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</si>
  <si>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</si>
  <si>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</si>
  <si>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</si>
  <si>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</si>
  <si>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</si>
  <si>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</si>
  <si>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</si>
  <si>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</si>
  <si>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</si>
  <si>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</si>
  <si>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</si>
  <si>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</si>
  <si>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</si>
  <si>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</si>
  <si>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</si>
  <si>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</si>
  <si>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</si>
  <si>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</si>
  <si>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</si>
  <si>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</si>
  <si>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</si>
  <si>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</si>
  <si>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</si>
  <si>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</si>
  <si>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</si>
  <si>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</si>
  <si>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</si>
  <si>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</si>
  <si>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</si>
  <si>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</si>
  <si>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</si>
  <si>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</si>
  <si>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</si>
  <si>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</si>
  <si>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</si>
  <si>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</si>
  <si>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</si>
  <si>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</si>
  <si>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</si>
  <si>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</si>
  <si>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</si>
  <si>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</si>
  <si>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</si>
  <si>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</si>
  <si>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</si>
  <si>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</si>
  <si>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</si>
  <si>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</si>
  <si>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</si>
  <si>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</si>
  <si>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</si>
  <si>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</si>
  <si>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</si>
  <si>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</si>
  <si>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</si>
  <si>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</si>
  <si>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</si>
  <si>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</si>
  <si>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</si>
  <si>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</si>
  <si>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</si>
  <si>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</si>
  <si>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</si>
  <si>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</si>
  <si>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</si>
  <si>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</si>
  <si>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</si>
  <si>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</si>
  <si>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</si>
  <si>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</si>
  <si>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</si>
  <si>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</si>
  <si>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</si>
  <si>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</si>
  <si>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</si>
  <si>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</si>
  <si>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</si>
  <si>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</si>
  <si>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</si>
  <si>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</si>
  <si>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</si>
  <si>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</si>
  <si>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</si>
  <si>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</si>
  <si>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</si>
  <si>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</si>
  <si>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</si>
  <si>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</si>
  <si>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</si>
  <si>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</si>
  <si>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</si>
  <si>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</si>
  <si>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</si>
  <si>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</si>
  <si>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</si>
  <si>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</si>
  <si>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</si>
  <si>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</si>
  <si>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</si>
  <si>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</si>
  <si>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</si>
  <si>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</si>
  <si>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</si>
  <si>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</si>
  <si>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</si>
  <si>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</si>
  <si>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</si>
  <si>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</si>
  <si>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</si>
  <si>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</si>
  <si>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</si>
  <si>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</si>
  <si>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</si>
  <si>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</si>
  <si>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</si>
  <si>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</si>
  <si>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</si>
  <si>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</si>
  <si>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</si>
  <si>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</si>
  <si>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</si>
  <si>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</si>
  <si>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</si>
  <si>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</si>
  <si>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</si>
  <si>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</si>
  <si>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</si>
  <si>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</si>
  <si>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</si>
  <si>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</si>
  <si>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</si>
  <si>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</si>
  <si>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</si>
  <si>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</si>
  <si>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</si>
  <si>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</si>
  <si>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</si>
  <si>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</si>
  <si>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</si>
  <si>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</si>
  <si>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</si>
  <si>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</si>
  <si>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</si>
  <si>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</si>
  <si>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</si>
  <si>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</si>
  <si>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</si>
  <si>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</si>
  <si>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</si>
  <si>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</si>
  <si>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</si>
  <si>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</si>
  <si>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</si>
  <si>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</si>
  <si>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</si>
  <si>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</si>
  <si>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</si>
  <si>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</si>
  <si>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</si>
  <si>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</si>
  <si>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</si>
  <si>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</si>
  <si>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</si>
  <si>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</si>
  <si>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</si>
  <si>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</si>
  <si>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</si>
  <si>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</si>
  <si>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</si>
  <si>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</si>
  <si>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</si>
  <si>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</si>
  <si>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</si>
  <si>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</si>
  <si>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</si>
  <si>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</si>
  <si>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</si>
  <si>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</si>
  <si>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</si>
  <si>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</si>
  <si>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</si>
  <si>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</si>
  <si>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</si>
  <si>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</si>
  <si>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</si>
  <si>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</si>
  <si>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</si>
  <si>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</si>
  <si>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</si>
  <si>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</si>
  <si>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</si>
  <si>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</si>
  <si>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</si>
  <si>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</si>
  <si>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</si>
  <si>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</si>
  <si>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</si>
  <si>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</si>
  <si>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</si>
  <si>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</si>
  <si>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</si>
  <si>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</si>
  <si>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</si>
  <si>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</si>
  <si>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</si>
  <si>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</si>
  <si>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</si>
  <si>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</si>
  <si>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</si>
  <si>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</si>
  <si>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</si>
  <si>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</si>
  <si>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</si>
  <si>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</si>
  <si>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</si>
  <si>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</si>
  <si>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</si>
  <si>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</si>
  <si>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</si>
  <si>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</si>
  <si>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</si>
  <si>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</si>
  <si>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</si>
  <si>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</si>
  <si>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</si>
  <si>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</si>
  <si>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</si>
  <si>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</si>
  <si>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</si>
  <si>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</si>
  <si>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</si>
  <si>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</si>
  <si>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</si>
  <si>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</si>
  <si>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</si>
  <si>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</si>
  <si>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</si>
  <si>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</si>
  <si>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</si>
  <si>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</si>
  <si>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</si>
  <si>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</si>
  <si>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</si>
  <si>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</si>
  <si>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</si>
  <si>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</si>
  <si>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</si>
  <si>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</si>
  <si>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</si>
  <si>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</si>
  <si>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</si>
  <si>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</si>
  <si>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</si>
  <si>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</si>
  <si>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</si>
  <si>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</si>
  <si>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</si>
  <si>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</si>
  <si>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</si>
  <si>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</si>
  <si>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</si>
  <si>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</si>
  <si>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</si>
  <si>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</si>
  <si>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</si>
  <si>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</si>
  <si>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</si>
  <si>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</si>
  <si>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</si>
  <si>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</si>
  <si>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</si>
  <si>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</si>
  <si>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</si>
  <si>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</si>
  <si>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</si>
  <si>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</si>
  <si>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</si>
  <si>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</si>
  <si>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</si>
  <si>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</si>
  <si>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</si>
  <si>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</si>
  <si>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</si>
  <si>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</si>
  <si>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</si>
  <si>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</si>
  <si>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</si>
  <si>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</si>
  <si>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</si>
  <si>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</si>
  <si>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</si>
  <si>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</si>
  <si>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</si>
  <si>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</si>
  <si>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</si>
  <si>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</si>
  <si>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</si>
  <si>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</si>
  <si>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</si>
  <si>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</si>
  <si>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</si>
  <si>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</si>
  <si>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</si>
  <si>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</si>
  <si>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</si>
  <si>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</si>
  <si>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</si>
  <si>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</si>
  <si>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</si>
  <si>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</si>
  <si>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</si>
  <si>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</si>
  <si>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</si>
  <si>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</si>
  <si>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</si>
  <si>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</si>
  <si>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</si>
  <si>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</si>
  <si>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</si>
  <si>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</si>
  <si>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</si>
  <si>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</si>
  <si>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</si>
  <si>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</si>
  <si>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</si>
  <si>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</si>
  <si>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</si>
  <si>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</si>
  <si>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</si>
  <si>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</si>
  <si>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</si>
  <si>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</si>
  <si>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</si>
  <si>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</si>
  <si>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</si>
  <si>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</si>
  <si>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</si>
  <si>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</si>
  <si>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</si>
  <si>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</si>
  <si>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</si>
  <si>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</si>
  <si>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</si>
  <si>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</si>
  <si>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</si>
  <si>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</si>
  <si>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</si>
  <si>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</si>
  <si>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</si>
  <si>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</si>
  <si>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</si>
  <si>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</si>
  <si>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</si>
  <si>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</si>
  <si>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</si>
  <si>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</si>
  <si>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</si>
  <si>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</si>
  <si>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</si>
  <si>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</si>
  <si>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</si>
  <si>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</si>
  <si>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</si>
  <si>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</si>
  <si>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</si>
  <si>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</si>
  <si>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</si>
  <si>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</si>
  <si>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</si>
  <si>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</si>
  <si>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</si>
  <si>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</si>
  <si>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</si>
  <si>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</si>
  <si>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</si>
  <si>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</si>
  <si>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</si>
  <si>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</si>
  <si>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</si>
  <si>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</si>
  <si>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</si>
  <si>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</si>
  <si>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</si>
  <si>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</si>
  <si>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</si>
  <si>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</si>
  <si>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</si>
  <si>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</si>
  <si>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</si>
  <si>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</si>
  <si>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</si>
  <si>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</si>
  <si>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</si>
  <si>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</si>
  <si>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</si>
  <si>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</si>
  <si>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</si>
  <si>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</si>
  <si>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</si>
  <si>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</si>
  <si>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</si>
  <si>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</si>
  <si>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</si>
  <si>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</si>
  <si>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</si>
  <si>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</si>
  <si>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</si>
  <si>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</si>
  <si>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</si>
  <si>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</si>
  <si>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</si>
  <si>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</si>
  <si>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</si>
  <si>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</si>
  <si>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</si>
  <si>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</si>
  <si>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</si>
  <si>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</si>
  <si>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</si>
  <si>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</si>
  <si>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</si>
  <si>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</si>
  <si>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</si>
  <si>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</si>
  <si>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</si>
  <si>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</si>
  <si>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</si>
  <si>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</si>
  <si>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</si>
  <si>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</si>
  <si>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</si>
  <si>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</si>
  <si>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</si>
  <si>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</si>
  <si>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</si>
  <si>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</si>
  <si>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</si>
  <si>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</si>
  <si>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</si>
  <si>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</si>
  <si>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</si>
  <si>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</si>
  <si>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</si>
  <si>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</si>
  <si>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</si>
  <si>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</si>
  <si>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</si>
  <si>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</si>
  <si>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</si>
  <si>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</si>
  <si>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</si>
  <si>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</si>
  <si>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</si>
  <si>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</si>
  <si>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</si>
  <si>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</si>
  <si>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</si>
  <si>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</si>
  <si>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</si>
  <si>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</si>
  <si>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</si>
  <si>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</si>
  <si>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</si>
  <si>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</si>
  <si>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</si>
  <si>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</si>
  <si>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</si>
  <si>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</si>
  <si>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</si>
  <si>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</si>
  <si>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</si>
  <si>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</si>
  <si>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</si>
  <si>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</si>
  <si>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</si>
  <si>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</si>
  <si>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</si>
  <si>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</si>
  <si>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</si>
  <si>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</si>
  <si>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</si>
  <si>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</si>
  <si>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</si>
  <si>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</si>
  <si>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</si>
  <si>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</si>
  <si>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</si>
  <si>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</si>
  <si>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</si>
  <si>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</si>
  <si>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</si>
  <si>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</si>
  <si>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</si>
  <si>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</si>
  <si>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</si>
  <si>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</si>
  <si>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</si>
  <si>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</si>
  <si>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</si>
  <si>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</si>
  <si>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</si>
  <si>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</si>
  <si>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</si>
  <si>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</si>
  <si>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</si>
  <si>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</si>
  <si>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</si>
  <si>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</si>
  <si>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</si>
  <si>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</si>
  <si>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</si>
  <si>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</si>
  <si>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</si>
  <si>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</si>
  <si>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</si>
  <si>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</si>
  <si>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</si>
  <si>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</si>
  <si>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</si>
  <si>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</si>
  <si>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</si>
  <si>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</si>
  <si>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</si>
  <si>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</si>
  <si>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</si>
  <si>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</si>
  <si>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</si>
  <si>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</si>
  <si>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</si>
  <si>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</si>
  <si>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</si>
  <si>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</si>
  <si>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</si>
  <si>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</si>
  <si>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</si>
  <si>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</si>
  <si>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</si>
  <si>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</si>
  <si>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</si>
  <si>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</si>
  <si>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</si>
  <si>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</si>
  <si>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</si>
  <si>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</si>
  <si>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</si>
  <si>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</si>
  <si>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</si>
  <si>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</si>
  <si>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</si>
  <si>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</si>
  <si>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</si>
  <si>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</si>
  <si>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</si>
  <si>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</si>
  <si>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</si>
  <si>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</si>
  <si>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</si>
  <si>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</si>
  <si>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</si>
  <si>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</si>
  <si>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</si>
  <si>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</si>
  <si>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</si>
  <si>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</si>
  <si>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</si>
  <si>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</si>
  <si>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</si>
  <si>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</si>
  <si>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</si>
  <si>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</si>
  <si>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</si>
  <si>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</si>
  <si>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</si>
  <si>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</si>
  <si>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</si>
  <si>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</si>
  <si>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</si>
  <si>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</si>
  <si>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</si>
  <si>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</si>
  <si>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</si>
  <si>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</si>
  <si>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</si>
  <si>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</si>
  <si>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</si>
  <si>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</si>
  <si>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</si>
  <si>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</si>
  <si>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</si>
  <si>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</si>
  <si>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</si>
  <si>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</si>
  <si>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</si>
  <si>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</si>
  <si>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</si>
  <si>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</si>
  <si>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</si>
  <si>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</si>
  <si>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</si>
  <si>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</si>
  <si>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</si>
  <si>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</si>
  <si>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</si>
  <si>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</si>
  <si>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</si>
  <si>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</si>
  <si>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</si>
  <si>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</si>
  <si>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</si>
  <si>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</si>
  <si>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</si>
  <si>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</si>
  <si>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</si>
  <si>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</si>
  <si>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</si>
  <si>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</si>
  <si>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</si>
  <si>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</si>
  <si>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</si>
  <si>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</si>
  <si>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</si>
  <si>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</si>
  <si>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</si>
  <si>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</si>
  <si>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</si>
  <si>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</si>
  <si>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</si>
  <si>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</si>
  <si>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</si>
  <si>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</si>
  <si>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</si>
  <si>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</si>
  <si>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</si>
  <si>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</si>
  <si>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</si>
  <si>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</si>
  <si>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</si>
  <si>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</si>
  <si>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</si>
  <si>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</si>
  <si>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</si>
  <si>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</si>
  <si>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</si>
  <si>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</si>
  <si>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</si>
  <si>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</si>
  <si>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</si>
  <si>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</si>
  <si>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</si>
  <si>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</si>
  <si>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</si>
  <si>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</si>
  <si>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</si>
  <si>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</si>
  <si>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</si>
  <si>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</si>
  <si>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</si>
  <si>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</si>
  <si>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</si>
  <si>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</si>
  <si>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</si>
  <si>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</si>
  <si>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</si>
  <si>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</si>
  <si>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</si>
  <si>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</si>
  <si>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</si>
  <si>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</si>
  <si>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</si>
  <si>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</si>
  <si>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</si>
  <si>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</si>
  <si>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</si>
  <si>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</si>
  <si>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</si>
  <si>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</si>
  <si>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</si>
  <si>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</si>
  <si>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</si>
  <si>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</si>
  <si>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</si>
  <si>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</si>
  <si>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</si>
  <si>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</si>
  <si>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</si>
  <si>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</si>
  <si>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</si>
  <si>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</si>
  <si>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</si>
  <si>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</si>
  <si>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</si>
  <si>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</si>
  <si>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</si>
  <si>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</si>
  <si>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</si>
  <si>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</si>
  <si>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</si>
  <si>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</si>
  <si>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</si>
  <si>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</si>
  <si>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</si>
  <si>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</si>
  <si>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</si>
  <si>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</si>
  <si>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</si>
  <si>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</si>
  <si>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</si>
  <si>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</si>
  <si>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</si>
  <si>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</si>
  <si>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</si>
  <si>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</si>
  <si>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</si>
  <si>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</si>
  <si>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</si>
  <si>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</si>
  <si>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</si>
  <si>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</si>
  <si>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</si>
  <si>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</si>
  <si>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</si>
  <si>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</si>
  <si>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</si>
  <si>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</si>
  <si>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</si>
  <si>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</si>
  <si>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</si>
  <si>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</si>
  <si>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</si>
  <si>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</si>
  <si>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</si>
  <si>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</si>
  <si>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</si>
  <si>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</si>
  <si>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</si>
  <si>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</si>
  <si>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</si>
  <si>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</si>
  <si>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</si>
  <si>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</si>
  <si>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</si>
  <si>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</si>
  <si>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</si>
  <si>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</si>
  <si>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</si>
  <si>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</si>
  <si>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</si>
  <si>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</si>
  <si>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</si>
  <si>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</si>
  <si>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</si>
  <si>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</si>
  <si>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</si>
  <si>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</si>
  <si>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</si>
  <si>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</si>
  <si>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</si>
  <si>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</si>
  <si>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</si>
  <si>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</si>
  <si>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</si>
  <si>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</si>
  <si>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</si>
  <si>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</si>
  <si>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</si>
  <si>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</si>
  <si>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</si>
  <si>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</si>
  <si>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</si>
  <si>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</si>
  <si>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</si>
  <si>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</si>
  <si>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</si>
  <si>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</si>
  <si>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</si>
  <si>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</si>
  <si>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</si>
  <si>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</si>
  <si>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</si>
  <si>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</si>
  <si>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</si>
  <si>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</si>
  <si>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</si>
  <si>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</si>
  <si>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</si>
  <si>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</si>
  <si>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</si>
  <si>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</si>
  <si>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</si>
  <si>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</si>
  <si>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</si>
  <si>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</si>
  <si>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</si>
  <si>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</si>
  <si>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</si>
  <si>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</si>
  <si>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</si>
  <si>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</si>
  <si>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</si>
  <si>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</si>
  <si>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</si>
  <si>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</si>
  <si>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</si>
  <si>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</si>
  <si>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</si>
  <si>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</si>
  <si>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</si>
  <si>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</si>
  <si>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</si>
  <si>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</si>
  <si>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</si>
  <si>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</si>
  <si>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</si>
  <si>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</si>
  <si>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</si>
  <si>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</si>
  <si>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</si>
  <si>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</si>
  <si>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</si>
  <si>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</si>
  <si>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</si>
  <si>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</si>
  <si>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</si>
  <si>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</si>
  <si>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</si>
  <si>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</si>
  <si>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</si>
  <si>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</si>
  <si>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</si>
  <si>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</si>
  <si>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</si>
  <si>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</si>
  <si>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</si>
  <si>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</si>
  <si>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</si>
  <si>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</si>
  <si>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</si>
  <si>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</si>
  <si>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</si>
  <si>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</si>
  <si>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</si>
  <si>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</si>
  <si>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</si>
  <si>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</si>
  <si>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</si>
  <si>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</si>
  <si>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</si>
  <si>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</si>
  <si>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</si>
  <si>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</si>
  <si>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</si>
  <si>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</si>
  <si>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</si>
  <si>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</si>
  <si>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</si>
  <si>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</si>
  <si>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</si>
  <si>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</si>
  <si>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</si>
  <si>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</si>
  <si>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</si>
  <si>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</si>
  <si>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</si>
  <si>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</si>
  <si>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</si>
  <si>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</si>
  <si>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</si>
  <si>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</si>
  <si>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</si>
  <si>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</si>
  <si>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</si>
  <si>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</si>
  <si>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</si>
  <si>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</si>
  <si>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</si>
  <si>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</si>
  <si>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</si>
  <si>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</si>
  <si>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</si>
  <si>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</si>
  <si>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</si>
  <si>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</si>
  <si>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</si>
  <si>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</si>
  <si>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</si>
  <si>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</si>
  <si>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</si>
  <si>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</si>
  <si>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</si>
  <si>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</si>
  <si>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</si>
  <si>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</si>
  <si>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</si>
  <si>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</si>
  <si>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</si>
  <si>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</si>
  <si>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</si>
  <si>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</si>
  <si>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</si>
  <si>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</si>
  <si>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</si>
  <si>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</si>
  <si>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</si>
  <si>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</si>
  <si>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</si>
  <si>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</si>
  <si>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</si>
  <si>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</si>
  <si>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</si>
  <si>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</si>
  <si>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</si>
  <si>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</si>
  <si>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</si>
  <si>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</si>
  <si>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</si>
  <si>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</si>
  <si>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</si>
  <si>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</si>
  <si>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</si>
  <si>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</si>
  <si>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</si>
  <si>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</si>
  <si>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</si>
  <si>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</si>
  <si>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</si>
  <si>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</si>
  <si>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</si>
  <si>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</si>
  <si>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</si>
  <si>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</si>
  <si>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</si>
  <si>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</si>
  <si>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</si>
  <si>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</si>
  <si>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</si>
  <si>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</si>
  <si>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</si>
  <si>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</si>
  <si>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</si>
  <si>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</si>
  <si>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</si>
  <si>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</si>
  <si>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</si>
  <si>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</si>
  <si>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</si>
  <si>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</si>
  <si>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</si>
  <si>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</si>
  <si>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</si>
  <si>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</si>
  <si>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</si>
  <si>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</si>
  <si>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</si>
  <si>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</si>
  <si>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</si>
  <si>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</si>
  <si>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</si>
  <si>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</si>
  <si>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</si>
  <si>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</si>
  <si>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</si>
  <si>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</si>
  <si>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</si>
  <si>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</si>
  <si>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</si>
  <si>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</si>
  <si>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</si>
  <si>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</si>
  <si>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</si>
  <si>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</si>
  <si>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</si>
  <si>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</si>
  <si>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</si>
  <si>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</si>
  <si>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</si>
  <si>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</si>
  <si>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</si>
  <si>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</si>
  <si>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</si>
  <si>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</si>
  <si>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</si>
  <si>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</si>
  <si>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</si>
  <si>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</si>
  <si>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</si>
  <si>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</si>
  <si>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</si>
  <si>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</si>
  <si>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</si>
  <si>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</si>
  <si>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</si>
  <si>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</si>
  <si>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</si>
  <si>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</si>
  <si>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</si>
  <si>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</si>
  <si>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</si>
  <si>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</si>
  <si>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</si>
  <si>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</si>
  <si>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</si>
  <si>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</si>
  <si>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</si>
  <si>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</si>
  <si>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</si>
  <si>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</si>
  <si>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</si>
  <si>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</si>
  <si>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</si>
  <si>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</si>
  <si>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</si>
  <si>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</si>
  <si>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</si>
  <si>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</si>
  <si>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</si>
  <si>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</si>
  <si>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</si>
  <si>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</si>
  <si>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</si>
  <si>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</si>
  <si>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</si>
  <si>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</si>
  <si>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</si>
  <si>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</si>
  <si>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</si>
  <si>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</si>
  <si>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</si>
  <si>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</si>
  <si>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</si>
  <si>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</si>
  <si>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</si>
  <si>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</si>
  <si>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</si>
  <si>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</si>
  <si>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</si>
  <si>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</si>
  <si>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</si>
  <si>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</si>
  <si>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</si>
  <si>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</si>
  <si>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</si>
  <si>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</si>
  <si>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</si>
  <si>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</si>
  <si>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</si>
  <si>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</si>
  <si>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</si>
  <si>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</si>
  <si>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</si>
  <si>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</si>
  <si>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</si>
  <si>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</si>
  <si>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</si>
  <si>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</si>
  <si>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</si>
  <si>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</si>
  <si>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</si>
  <si>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</si>
  <si>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</si>
  <si>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</si>
  <si>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</si>
  <si>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</si>
  <si>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</si>
  <si>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</si>
  <si>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</si>
  <si>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</si>
  <si>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</si>
  <si>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</si>
  <si>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</si>
  <si>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</si>
  <si>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</si>
  <si>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</si>
  <si>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</si>
  <si>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</si>
  <si>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</si>
  <si>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</si>
  <si>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</si>
  <si>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</si>
  <si>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</si>
  <si>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</si>
  <si>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</si>
  <si>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</si>
  <si>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</si>
  <si>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</si>
  <si>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</si>
  <si>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</si>
  <si>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</si>
  <si>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</si>
  <si>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</si>
  <si>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</si>
  <si>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</si>
  <si>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</si>
  <si>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</si>
  <si>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</si>
  <si>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</si>
  <si>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</si>
  <si>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</si>
  <si>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</si>
  <si>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</si>
  <si>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</si>
  <si>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</si>
  <si>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</si>
  <si>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</si>
  <si>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</si>
  <si>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</si>
  <si>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</si>
  <si>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</si>
  <si>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</si>
  <si>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</si>
  <si>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</si>
  <si>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</si>
  <si>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</si>
  <si>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</si>
  <si>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</si>
  <si>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</si>
  <si>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</si>
  <si>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</si>
  <si>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</si>
  <si>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</si>
  <si>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</si>
  <si>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</si>
  <si>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</si>
  <si>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</si>
  <si>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</si>
  <si>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</si>
  <si>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</si>
  <si>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</si>
  <si>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</si>
  <si>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</si>
  <si>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</si>
  <si>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</si>
  <si>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</si>
  <si>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</si>
  <si>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</si>
  <si>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</si>
  <si>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</si>
  <si>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</si>
  <si>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</si>
  <si>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</si>
  <si>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</si>
  <si>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</si>
  <si>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</si>
  <si>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</si>
  <si>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</si>
  <si>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</si>
  <si>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</si>
  <si>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</si>
  <si>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</si>
  <si>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</si>
  <si>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</si>
  <si>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</si>
  <si>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</si>
  <si>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</si>
  <si>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</si>
  <si>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</si>
  <si>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</si>
  <si>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</si>
  <si>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</si>
  <si>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</si>
  <si>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</si>
  <si>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</si>
  <si>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</si>
  <si>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</si>
  <si>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</si>
  <si>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</si>
  <si>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</si>
  <si>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</si>
  <si>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</si>
  <si>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</si>
  <si>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</si>
  <si>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</si>
  <si>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</si>
  <si>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</si>
  <si>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</si>
  <si>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</si>
  <si>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</si>
  <si>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</si>
  <si>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</si>
  <si>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</si>
  <si>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</si>
  <si>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</si>
  <si>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</si>
  <si>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</si>
  <si>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</si>
  <si>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</si>
  <si>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</si>
  <si>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</si>
  <si>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</si>
  <si>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</si>
  <si>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</si>
  <si>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</si>
  <si>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</si>
  <si>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</si>
  <si>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</si>
  <si>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</si>
  <si>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</si>
  <si>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</si>
  <si>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</si>
  <si>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</si>
  <si>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</si>
  <si>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</si>
  <si>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</si>
  <si>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</si>
  <si>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</si>
  <si>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</si>
  <si>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</si>
  <si>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</si>
  <si>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</si>
  <si>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</si>
  <si>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</si>
  <si>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</si>
  <si>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</si>
  <si>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</si>
  <si>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</si>
  <si>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</si>
  <si>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</si>
  <si>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</si>
  <si>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</si>
  <si>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</si>
  <si>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</si>
  <si>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</si>
  <si>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</si>
  <si>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</si>
  <si>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</si>
  <si>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</si>
  <si>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</si>
  <si>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</si>
  <si>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</si>
  <si>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</si>
  <si>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</si>
  <si>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</si>
  <si>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</si>
  <si>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</si>
  <si>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</si>
  <si>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</si>
  <si>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</si>
  <si>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</si>
  <si>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</si>
  <si>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</si>
  <si>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</si>
  <si>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</si>
  <si>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</si>
  <si>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</si>
  <si>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</si>
  <si>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</si>
  <si>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</si>
  <si>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</si>
  <si>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</si>
  <si>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</si>
  <si>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</si>
  <si>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</si>
  <si>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</si>
  <si>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</si>
  <si>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</si>
  <si>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</si>
  <si>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</si>
  <si>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</si>
  <si>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</si>
  <si>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</si>
  <si>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</si>
  <si>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</si>
  <si>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</si>
  <si>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</si>
  <si>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</si>
  <si>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</si>
  <si>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</si>
  <si>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</si>
  <si>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</si>
  <si>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</si>
  <si>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</si>
  <si>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</si>
  <si>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</si>
  <si>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</si>
  <si>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</si>
  <si>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</si>
  <si>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</si>
  <si>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</si>
  <si>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</si>
  <si>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</si>
  <si>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</si>
  <si>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</si>
  <si>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</si>
  <si>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</si>
  <si>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</si>
  <si>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</si>
  <si>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</si>
  <si>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</si>
  <si>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</si>
  <si>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</si>
  <si>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</si>
  <si>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</si>
  <si>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</si>
  <si>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</si>
  <si>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</si>
  <si>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</si>
  <si>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</si>
  <si>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</si>
  <si>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</si>
  <si>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</si>
  <si>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</si>
  <si>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</si>
  <si>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</si>
  <si>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</si>
  <si>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</si>
  <si>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</si>
  <si>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</si>
  <si>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</si>
  <si>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</si>
  <si>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</si>
  <si>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</si>
  <si>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</si>
  <si>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</si>
  <si>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</si>
  <si>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</si>
  <si>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</si>
  <si>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</si>
  <si>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</si>
  <si>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</si>
  <si>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</si>
  <si>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</si>
  <si>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</si>
  <si>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</si>
  <si>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</si>
  <si>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</si>
  <si>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</si>
  <si>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</si>
  <si>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</si>
  <si>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</si>
  <si>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</si>
  <si>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</si>
  <si>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</si>
  <si>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</si>
  <si>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</si>
  <si>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</si>
  <si>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</si>
  <si>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</si>
  <si>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</si>
  <si>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</si>
  <si>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</si>
  <si>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</si>
  <si>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</si>
  <si>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</si>
  <si>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</si>
  <si>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</si>
  <si>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</si>
  <si>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</si>
  <si>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</si>
  <si>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</si>
  <si>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</si>
  <si>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</si>
  <si>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</si>
  <si>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</si>
  <si>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</si>
  <si>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</si>
  <si>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</si>
  <si>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</si>
  <si>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</si>
  <si>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</si>
  <si>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</si>
  <si>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</si>
  <si>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</si>
  <si>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</si>
  <si>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</si>
  <si>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</si>
  <si>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</si>
  <si>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</si>
  <si>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</si>
  <si>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</si>
  <si>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</si>
  <si>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</si>
  <si>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</si>
  <si>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</si>
  <si>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</si>
  <si>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</si>
  <si>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</si>
  <si>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</si>
  <si>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</si>
  <si>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</si>
  <si>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</si>
  <si>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</si>
  <si>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</si>
  <si>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</si>
  <si>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</si>
  <si>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</si>
  <si>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</si>
  <si>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</si>
  <si>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</si>
  <si>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</si>
  <si>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</si>
  <si>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</si>
  <si>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</si>
  <si>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</si>
  <si>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</si>
  <si>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</si>
  <si>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</si>
  <si>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</si>
  <si>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</si>
  <si>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</si>
  <si>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</si>
  <si>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</si>
  <si>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</si>
  <si>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</si>
  <si>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</si>
  <si>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</si>
  <si>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</si>
  <si>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</si>
  <si>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</si>
  <si>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</si>
  <si>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</si>
  <si>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</si>
  <si>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</si>
  <si>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</si>
  <si>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</si>
  <si>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</si>
  <si>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</si>
  <si>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</si>
  <si>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</si>
  <si>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</si>
  <si>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</si>
  <si>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</si>
  <si>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</si>
  <si>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</si>
  <si>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</si>
  <si>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</si>
  <si>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</si>
  <si>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</si>
  <si>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</si>
  <si>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</si>
  <si>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</si>
  <si>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</si>
  <si>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</si>
  <si>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</si>
  <si>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</si>
  <si>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</si>
  <si>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</si>
  <si>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</si>
  <si>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</si>
  <si>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</si>
  <si>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</si>
  <si>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</si>
  <si>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</si>
  <si>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</si>
  <si>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</si>
  <si>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</si>
  <si>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</si>
  <si>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</si>
  <si>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</si>
  <si>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</si>
  <si>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</si>
  <si>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</si>
  <si>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</si>
  <si>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</si>
  <si>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</si>
  <si>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</si>
  <si>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</si>
  <si>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</si>
  <si>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</si>
  <si>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</si>
  <si>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</si>
  <si>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</si>
  <si>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</si>
  <si>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</si>
  <si>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</si>
  <si>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</si>
  <si>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</si>
  <si>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</si>
  <si>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</si>
  <si>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</si>
  <si>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</si>
  <si>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</si>
  <si>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</si>
  <si>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</si>
  <si>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</si>
  <si>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</si>
  <si>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</si>
  <si>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</si>
  <si>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</si>
  <si>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</si>
  <si>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</si>
  <si>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</si>
  <si>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</si>
  <si>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</si>
  <si>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</si>
  <si>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</si>
  <si>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</si>
  <si>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</si>
  <si>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</si>
  <si>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</si>
  <si>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</si>
  <si>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</si>
  <si>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</si>
  <si>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</si>
  <si>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</si>
  <si>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</si>
  <si>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</si>
  <si>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</si>
  <si>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</si>
  <si>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</si>
  <si>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</si>
  <si>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</si>
  <si>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</si>
  <si>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</si>
  <si>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</si>
  <si>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</si>
  <si>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</si>
  <si>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</si>
  <si>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</si>
  <si>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</si>
  <si>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</si>
  <si>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</si>
  <si>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</si>
  <si>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</si>
  <si>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</si>
  <si>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</si>
  <si>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</si>
  <si>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</si>
  <si>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</si>
  <si>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</si>
  <si>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</si>
  <si>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</si>
  <si>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</si>
  <si>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</si>
  <si>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</si>
  <si>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</si>
  <si>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</si>
  <si>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</si>
  <si>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</si>
  <si>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</si>
  <si>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</si>
  <si>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</si>
  <si>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</si>
  <si>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</si>
  <si>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</si>
  <si>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</si>
  <si>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</si>
  <si>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</si>
  <si>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</si>
  <si>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</si>
  <si>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</si>
  <si>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</si>
  <si>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</si>
  <si>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</si>
  <si>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</si>
  <si>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</si>
  <si>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</si>
  <si>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</si>
  <si>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</si>
  <si>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</si>
  <si>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</si>
  <si>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</si>
  <si>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</si>
  <si>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</si>
  <si>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</si>
  <si>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</si>
  <si>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</si>
  <si>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</si>
  <si>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</si>
  <si>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</si>
  <si>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</si>
  <si>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</si>
  <si>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</si>
  <si>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</si>
  <si>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</si>
  <si>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</si>
  <si>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</si>
  <si>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</si>
  <si>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</si>
  <si>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</si>
  <si>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</si>
  <si>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</si>
  <si>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</si>
  <si>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</si>
  <si>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</si>
  <si>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</si>
  <si>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</si>
  <si>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</si>
  <si>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</si>
  <si>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</si>
  <si>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</si>
  <si>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</si>
  <si>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</si>
  <si>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</si>
  <si>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</si>
  <si>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</si>
  <si>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</si>
  <si>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</si>
  <si>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</si>
  <si>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</si>
  <si>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</si>
  <si>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</si>
  <si>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</si>
  <si>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</si>
  <si>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</si>
  <si>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</si>
  <si>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</si>
  <si>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</si>
  <si>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</si>
  <si>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</si>
  <si>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</si>
  <si>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</si>
  <si>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</si>
  <si>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</si>
  <si>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</si>
  <si>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</si>
  <si>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</si>
  <si>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</si>
  <si>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</si>
  <si>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</si>
  <si>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</si>
  <si>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</si>
  <si>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</si>
  <si>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</si>
  <si>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</si>
  <si>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</si>
  <si>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</si>
  <si>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</si>
  <si>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</si>
  <si>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</si>
  <si>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</si>
  <si>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</si>
  <si>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</si>
  <si>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</si>
  <si>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</si>
  <si>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</si>
  <si>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</si>
  <si>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</si>
  <si>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</si>
  <si>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</si>
  <si>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</si>
  <si>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</si>
  <si>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</si>
  <si>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</si>
  <si>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</si>
  <si>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</si>
  <si>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</si>
  <si>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</si>
  <si>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</si>
  <si>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</si>
  <si>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</si>
  <si>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</si>
  <si>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</si>
  <si>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</si>
  <si>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</si>
  <si>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</si>
  <si>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</si>
  <si>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</si>
  <si>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</si>
  <si>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</si>
  <si>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</si>
  <si>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</si>
  <si>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</si>
  <si>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</si>
  <si>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</si>
  <si>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</si>
  <si>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</si>
  <si>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</si>
  <si>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</si>
  <si>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</si>
  <si>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</si>
  <si>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</si>
  <si>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</si>
  <si>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</si>
  <si>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</si>
  <si>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</si>
  <si>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</si>
  <si>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</si>
  <si>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</si>
  <si>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</si>
  <si>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</si>
  <si>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</si>
  <si>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</si>
  <si>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</si>
  <si>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</si>
  <si>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</si>
  <si>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</si>
  <si>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</si>
  <si>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</si>
  <si>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</si>
  <si>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</si>
  <si>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</si>
  <si>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</si>
  <si>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</si>
  <si>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</si>
  <si>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</si>
  <si>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</si>
  <si>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</si>
  <si>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</si>
  <si>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</si>
  <si>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</si>
  <si>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</si>
  <si>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</si>
  <si>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</si>
  <si>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</si>
  <si>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</si>
  <si>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</si>
  <si>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</si>
  <si>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</si>
  <si>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</si>
  <si>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</si>
  <si>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</si>
  <si>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</si>
  <si>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</si>
  <si>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</si>
  <si>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</si>
  <si>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</si>
  <si>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</si>
  <si>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</si>
  <si>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</si>
  <si>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</si>
  <si>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</si>
  <si>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</si>
  <si>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</si>
  <si>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</si>
  <si>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</si>
  <si>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</si>
  <si>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</si>
  <si>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</si>
  <si>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</si>
  <si>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</si>
  <si>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</si>
  <si>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</si>
  <si>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</si>
  <si>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</si>
  <si>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</si>
  <si>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</si>
  <si>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</si>
  <si>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</si>
  <si>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</si>
  <si>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</si>
  <si>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</si>
  <si>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</si>
  <si>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</si>
  <si>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</si>
  <si>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</si>
  <si>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</si>
  <si>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</si>
  <si>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</si>
  <si>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</si>
  <si>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</si>
  <si>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</si>
  <si>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</si>
  <si>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</si>
  <si>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</si>
  <si>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</si>
  <si>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</si>
  <si>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</si>
  <si>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</si>
  <si>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</si>
  <si>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</si>
  <si>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</si>
  <si>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</si>
  <si>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</si>
  <si>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</si>
  <si>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</si>
  <si>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</si>
  <si>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</si>
  <si>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</si>
  <si>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</si>
  <si>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</si>
  <si>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</si>
  <si>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</si>
  <si>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</si>
  <si>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</si>
  <si>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</si>
  <si>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</si>
  <si>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</si>
  <si>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</si>
  <si>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</si>
  <si>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</si>
  <si>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</si>
  <si>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</si>
  <si>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</si>
  <si>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</si>
  <si>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</si>
  <si>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</si>
  <si>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</si>
  <si>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</si>
  <si>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</si>
  <si>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</si>
  <si>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</si>
  <si>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</si>
  <si>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</si>
  <si>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</si>
  <si>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</si>
  <si>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</si>
  <si>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</si>
  <si>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</si>
  <si>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</si>
  <si>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</si>
  <si>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</si>
  <si>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</si>
  <si>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</si>
  <si>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</si>
  <si>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</si>
  <si>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</si>
  <si>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</si>
  <si>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</si>
  <si>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</si>
  <si>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</si>
  <si>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</si>
  <si>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</si>
  <si>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</si>
  <si>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</si>
  <si>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</si>
  <si>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</si>
  <si>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</si>
  <si>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</si>
  <si>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</si>
  <si>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</si>
  <si>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</si>
  <si>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</si>
  <si>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</si>
  <si>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</si>
  <si>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</si>
  <si>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</si>
  <si>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</si>
  <si>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</si>
  <si>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</si>
  <si>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</si>
  <si>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</si>
  <si>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</si>
  <si>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</si>
  <si>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</si>
  <si>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</si>
  <si>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</si>
  <si>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</si>
  <si>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</si>
  <si>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</si>
  <si>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</si>
  <si>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</si>
  <si>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</si>
  <si>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</si>
  <si>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</si>
  <si>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</si>
  <si>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</si>
  <si>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</si>
  <si>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</si>
  <si>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</si>
  <si>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</si>
  <si>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</si>
  <si>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</si>
  <si>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</si>
  <si>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</si>
  <si>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</si>
  <si>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</si>
  <si>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</si>
  <si>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</si>
  <si>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</si>
  <si>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</si>
  <si>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</si>
  <si>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</si>
  <si>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</si>
  <si>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</si>
  <si>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</si>
  <si>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</si>
  <si>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</si>
  <si>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</si>
  <si>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</si>
  <si>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</si>
  <si>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</si>
  <si>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</si>
  <si>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</si>
  <si>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</si>
  <si>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</si>
  <si>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</si>
  <si>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</si>
  <si>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</si>
  <si>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</si>
  <si>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</si>
  <si>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</si>
  <si>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</si>
  <si>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</si>
  <si>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</si>
  <si>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</si>
  <si>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</si>
  <si>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</si>
  <si>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</si>
  <si>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</si>
  <si>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</si>
  <si>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</si>
  <si>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</si>
  <si>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</si>
  <si>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</si>
  <si>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</si>
  <si>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</si>
  <si>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</si>
  <si>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</si>
  <si>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</si>
  <si>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</si>
  <si>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</si>
  <si>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</si>
  <si>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</si>
  <si>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</si>
  <si>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</si>
  <si>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</si>
  <si>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</si>
  <si>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</si>
  <si>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</si>
  <si>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</si>
  <si>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</si>
  <si>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</si>
  <si>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</si>
  <si>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</si>
  <si>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</si>
  <si>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</si>
  <si>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</si>
  <si>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</si>
  <si>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</si>
  <si>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</si>
  <si>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</si>
  <si>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</si>
  <si>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</si>
  <si>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</si>
  <si>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</si>
  <si>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</si>
  <si>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</si>
  <si>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</si>
  <si>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</si>
  <si>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</si>
  <si>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</si>
  <si>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</si>
  <si>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</si>
  <si>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</si>
  <si>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</si>
  <si>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</si>
  <si>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</si>
  <si>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</si>
  <si>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</si>
  <si>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</si>
  <si>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</si>
  <si>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</si>
  <si>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</si>
  <si>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</si>
  <si>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</si>
  <si>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</si>
  <si>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</si>
  <si>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</si>
  <si>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</si>
  <si>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</si>
  <si>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</si>
  <si>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</si>
  <si>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</si>
  <si>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</si>
  <si>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</si>
  <si>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</si>
  <si>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</si>
  <si>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</si>
  <si>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</si>
  <si>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</si>
  <si>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</si>
  <si>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</si>
  <si>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</si>
  <si>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</si>
  <si>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</si>
  <si>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</si>
  <si>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</si>
  <si>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</si>
  <si>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</si>
  <si>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</si>
  <si>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</si>
  <si>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</si>
  <si>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</si>
  <si>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</si>
  <si>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</si>
  <si>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</si>
  <si>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</si>
  <si>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</si>
  <si>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</si>
  <si>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</si>
  <si>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</si>
  <si>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</si>
  <si>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</si>
  <si>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</si>
  <si>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</si>
  <si>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</si>
  <si>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</si>
  <si>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</si>
  <si>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</si>
  <si>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</si>
  <si>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</si>
  <si>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</si>
  <si>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</si>
  <si>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</si>
  <si>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</si>
  <si>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</si>
  <si>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</si>
  <si>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</si>
  <si>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</si>
  <si>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</si>
  <si>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</si>
  <si>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</si>
  <si>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</si>
  <si>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</si>
  <si>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</si>
  <si>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</si>
  <si>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</si>
  <si>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</si>
  <si>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</si>
  <si>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</si>
  <si>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</si>
  <si>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</si>
  <si>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</si>
  <si>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</si>
  <si>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</si>
  <si>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</si>
  <si>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</si>
  <si>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</si>
  <si>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</si>
  <si>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</si>
  <si>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</si>
  <si>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</si>
  <si>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</si>
  <si>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</si>
  <si>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</si>
  <si>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</si>
  <si>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</si>
  <si>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</si>
  <si>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</si>
  <si>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</si>
  <si>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</si>
  <si>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</si>
  <si>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</si>
  <si>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</si>
  <si>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</si>
  <si>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</si>
  <si>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</si>
  <si>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</si>
  <si>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</si>
  <si>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</si>
  <si>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</si>
  <si>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</si>
  <si>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</si>
  <si>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</si>
  <si>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</si>
  <si>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</si>
  <si>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</si>
  <si>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</si>
  <si>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</si>
  <si>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</si>
  <si>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</si>
  <si>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</si>
  <si>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</si>
  <si>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</si>
  <si>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</si>
  <si>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</si>
  <si>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</si>
  <si>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</si>
  <si>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</si>
  <si>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</si>
  <si>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</si>
  <si>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</si>
  <si>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</si>
  <si>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</si>
  <si>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</si>
  <si>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</si>
  <si>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</si>
  <si>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</si>
  <si>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</si>
  <si>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</si>
  <si>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</si>
  <si>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</si>
  <si>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</si>
  <si>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</si>
  <si>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</si>
  <si>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</si>
  <si>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</si>
  <si>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</si>
  <si>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</si>
  <si>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</si>
  <si>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</si>
  <si>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</si>
  <si>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</si>
  <si>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</si>
  <si>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</si>
  <si>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</si>
  <si>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</si>
  <si>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</si>
  <si>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</si>
  <si>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</si>
  <si>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</si>
  <si>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</si>
  <si>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</si>
  <si>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</si>
  <si>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</si>
  <si>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</si>
  <si>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</si>
  <si>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</si>
  <si>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</si>
  <si>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</si>
  <si>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</si>
  <si>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</si>
  <si>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</si>
  <si>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</si>
  <si>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</si>
  <si>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</si>
  <si>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</si>
  <si>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</si>
  <si>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</si>
  <si>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</si>
  <si>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</si>
  <si>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</si>
  <si>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</si>
  <si>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</si>
  <si>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</si>
  <si>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</si>
  <si>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</si>
  <si>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</si>
  <si>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</si>
  <si>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</si>
  <si>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</si>
  <si>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</si>
  <si>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</si>
  <si>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</si>
  <si>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</si>
  <si>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</si>
  <si>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</si>
  <si>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</si>
  <si>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</si>
  <si>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</si>
  <si>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</si>
  <si>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</si>
  <si>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</si>
  <si>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</si>
  <si>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</si>
  <si>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</si>
  <si>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</si>
  <si>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</si>
  <si>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</si>
  <si>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</si>
  <si>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</si>
  <si>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</si>
  <si>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</si>
  <si>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</si>
  <si>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</si>
  <si>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</si>
  <si>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</si>
  <si>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</si>
  <si>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</si>
  <si>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</si>
  <si>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</si>
  <si>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</si>
  <si>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</si>
  <si>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</si>
  <si>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</si>
  <si>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</si>
  <si>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</si>
  <si>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</si>
  <si>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</si>
  <si>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</si>
  <si>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</si>
  <si>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</si>
  <si>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</si>
  <si>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</si>
  <si>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</si>
  <si>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</si>
  <si>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</si>
  <si>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</si>
  <si>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</si>
  <si>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</si>
  <si>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</si>
  <si>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</si>
  <si>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</si>
  <si>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</si>
  <si>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</si>
  <si>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</si>
  <si>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</si>
  <si>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</si>
  <si>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</si>
  <si>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</si>
  <si>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</si>
  <si>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</si>
  <si>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</si>
  <si>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</si>
  <si>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</si>
  <si>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</si>
  <si>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</si>
  <si>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</si>
  <si>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</si>
  <si>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</si>
  <si>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</si>
  <si>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</si>
  <si>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</si>
  <si>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</si>
  <si>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</si>
  <si>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</si>
  <si>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</si>
  <si>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</si>
  <si>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</si>
  <si>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</si>
  <si>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</si>
  <si>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</si>
  <si>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</si>
  <si>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</si>
  <si>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</si>
  <si>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</si>
  <si>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</si>
  <si>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</si>
  <si>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</si>
  <si>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</si>
  <si>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</si>
  <si>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</si>
  <si>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</si>
  <si>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</si>
  <si>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</si>
  <si>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</si>
  <si>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</si>
  <si>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</si>
  <si>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</si>
  <si>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</si>
  <si>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</si>
  <si>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</si>
  <si>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</si>
  <si>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</si>
  <si>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</si>
  <si>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</si>
  <si>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</si>
  <si>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</si>
  <si>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</si>
  <si>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</si>
  <si>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</si>
  <si>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</si>
  <si>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</si>
  <si>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</si>
  <si>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</si>
  <si>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</si>
  <si>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</si>
  <si>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</si>
  <si>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</si>
  <si>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</si>
  <si>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</si>
  <si>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</si>
  <si>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</si>
  <si>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</si>
  <si>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</si>
  <si>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</si>
  <si>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</si>
  <si>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</si>
  <si>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</si>
  <si>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</si>
  <si>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</si>
  <si>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</si>
  <si>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</si>
  <si>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</si>
  <si>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</si>
  <si>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</si>
  <si>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</si>
  <si>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</si>
  <si>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</si>
  <si>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</si>
  <si>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</si>
  <si>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</si>
  <si>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</si>
  <si>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</si>
  <si>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</si>
  <si>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</si>
  <si>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</si>
  <si>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</si>
  <si>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</si>
  <si>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</si>
  <si>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</si>
  <si>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</si>
  <si>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</si>
  <si>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</si>
  <si>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</si>
  <si>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</si>
  <si>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</si>
  <si>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</si>
  <si>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</si>
  <si>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</si>
  <si>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</si>
  <si>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</si>
  <si>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</si>
  <si>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</si>
  <si>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</si>
  <si>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</si>
  <si>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</si>
  <si>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</si>
  <si>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</si>
  <si>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</si>
  <si>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</si>
  <si>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</si>
  <si>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</si>
  <si>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</si>
  <si>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</si>
  <si>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</si>
  <si>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</si>
  <si>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</si>
  <si>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</si>
  <si>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</si>
  <si>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</si>
  <si>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</si>
  <si>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</si>
  <si>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</si>
  <si>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</si>
  <si>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</si>
  <si>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</si>
  <si>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</si>
  <si>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</si>
  <si>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</si>
  <si>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</si>
  <si>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</si>
  <si>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</si>
  <si>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</si>
  <si>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</si>
  <si>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</si>
  <si>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</si>
  <si>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</si>
  <si>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</si>
  <si>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</si>
  <si>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</si>
  <si>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</si>
  <si>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</si>
  <si>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</si>
  <si>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</si>
  <si>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</si>
  <si>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</si>
  <si>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</si>
  <si>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</si>
  <si>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</si>
  <si>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</si>
  <si>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</si>
  <si>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</si>
  <si>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</si>
  <si>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</si>
  <si>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</si>
  <si>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</si>
  <si>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</si>
  <si>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</si>
  <si>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</si>
  <si>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</si>
  <si>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</si>
  <si>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</si>
  <si>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</si>
  <si>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</si>
  <si>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</si>
  <si>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</si>
  <si>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</si>
  <si>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</si>
  <si>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</si>
  <si>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</si>
  <si>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</si>
  <si>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</si>
  <si>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</si>
  <si>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</si>
  <si>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</si>
  <si>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</si>
  <si>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</si>
  <si>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</si>
  <si>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</si>
  <si>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</si>
  <si>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</si>
  <si>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</si>
  <si>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</si>
  <si>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</si>
  <si>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</si>
  <si>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</si>
  <si>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</si>
  <si>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</si>
  <si>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</si>
  <si>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</si>
  <si>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</si>
  <si>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</si>
  <si>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</si>
  <si>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</si>
  <si>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</si>
  <si>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</si>
  <si>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</si>
  <si>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</si>
  <si>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</si>
  <si>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</si>
  <si>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</si>
  <si>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</si>
  <si>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</si>
  <si>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</si>
  <si>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</si>
  <si>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</si>
  <si>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</si>
  <si>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</si>
  <si>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</si>
  <si>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</si>
  <si>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</si>
  <si>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</si>
  <si>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</si>
  <si>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</si>
  <si>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</si>
  <si>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</si>
  <si>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</si>
  <si>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</si>
  <si>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</si>
  <si>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</si>
  <si>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</si>
  <si>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</si>
  <si>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</si>
  <si>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</si>
  <si>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</si>
  <si>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</si>
  <si>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</si>
  <si>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</si>
  <si>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</si>
  <si>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</si>
  <si>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</si>
  <si>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</si>
  <si>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</si>
  <si>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</si>
  <si>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</si>
  <si>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</si>
  <si>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</si>
  <si>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</si>
  <si>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</si>
  <si>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</si>
  <si>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</si>
  <si>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</si>
  <si>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</si>
  <si>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</si>
  <si>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</si>
  <si>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</si>
  <si>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</si>
  <si>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</si>
  <si>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</si>
  <si>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</si>
  <si>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</si>
  <si>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</si>
  <si>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</si>
  <si>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</si>
  <si>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</si>
  <si>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</si>
  <si>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</si>
  <si>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</si>
  <si>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</si>
  <si>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</si>
  <si>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</si>
  <si>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</si>
  <si>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</si>
  <si>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</si>
  <si>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</si>
  <si>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</si>
  <si>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</si>
  <si>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</si>
  <si>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</si>
  <si>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</si>
  <si>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</si>
  <si>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</si>
  <si>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</si>
  <si>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</si>
  <si>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</si>
  <si>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</si>
  <si>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</si>
  <si>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</si>
  <si>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</si>
  <si>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</si>
  <si>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</si>
  <si>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</si>
  <si>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</si>
  <si>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</si>
  <si>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</si>
  <si>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</si>
  <si>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</si>
  <si>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</si>
  <si>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</si>
  <si>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</si>
  <si>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</si>
  <si>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</si>
  <si>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</si>
  <si>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</si>
  <si>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</si>
  <si>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</si>
  <si>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</si>
  <si>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</si>
  <si>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</si>
  <si>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</si>
  <si>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</si>
  <si>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</si>
  <si>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</si>
  <si>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</si>
  <si>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</si>
  <si>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</si>
  <si>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</si>
  <si>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</si>
  <si>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</si>
  <si>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</si>
  <si>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</si>
  <si>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</si>
  <si>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</si>
  <si>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</si>
  <si>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</si>
  <si>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</si>
  <si>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</si>
  <si>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</si>
  <si>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</si>
  <si>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</si>
  <si>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</si>
  <si>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</si>
  <si>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</si>
  <si>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</si>
  <si>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</si>
  <si>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</si>
  <si>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</si>
  <si>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</si>
  <si>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</si>
  <si>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</si>
  <si>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</si>
  <si>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</si>
  <si>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</si>
  <si>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</si>
  <si>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</si>
  <si>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</si>
  <si>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</si>
  <si>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</si>
  <si>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</si>
  <si>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</si>
  <si>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</si>
  <si>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</si>
  <si>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</si>
  <si>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</si>
  <si>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</si>
  <si>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</si>
  <si>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</si>
  <si>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</si>
  <si>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</si>
  <si>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</si>
  <si>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</si>
  <si>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</si>
  <si>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</si>
  <si>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</si>
  <si>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</si>
  <si>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</si>
  <si>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</si>
  <si>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</si>
  <si>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</si>
  <si>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</si>
  <si>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</si>
  <si>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</si>
  <si>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</si>
  <si>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</si>
  <si>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</si>
  <si>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</si>
  <si>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</si>
  <si>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</si>
  <si>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</si>
  <si>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</si>
  <si>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</si>
  <si>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</si>
  <si>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</si>
  <si>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</si>
  <si>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</si>
  <si>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</si>
  <si>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</si>
  <si>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</si>
  <si>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</si>
  <si>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</si>
  <si>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</si>
  <si>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</si>
  <si>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</si>
  <si>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</si>
  <si>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</si>
  <si>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</si>
  <si>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</si>
  <si>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</si>
  <si>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</si>
  <si>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</si>
  <si>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</si>
  <si>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</si>
  <si>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</si>
  <si>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</si>
  <si>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</si>
  <si>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</si>
  <si>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</si>
  <si>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</si>
  <si>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</si>
  <si>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</si>
  <si>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</si>
  <si>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</si>
  <si>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</si>
  <si>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</si>
  <si>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</si>
  <si>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</si>
  <si>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</si>
  <si>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</si>
  <si>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</si>
  <si>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</si>
  <si>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</si>
  <si>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</si>
  <si>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</si>
  <si>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</si>
  <si>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</si>
  <si>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</si>
  <si>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</si>
  <si>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</si>
  <si>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</si>
  <si>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</si>
  <si>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</si>
  <si>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</si>
  <si>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</si>
  <si>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</si>
  <si>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</si>
  <si>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</si>
  <si>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</si>
  <si>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</si>
  <si>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</si>
  <si>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</si>
  <si>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</si>
  <si>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</si>
  <si>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</si>
  <si>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</si>
  <si>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</si>
  <si>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</si>
  <si>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</si>
  <si>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</si>
  <si>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</si>
  <si>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</si>
  <si>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</si>
  <si>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</si>
  <si>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</si>
  <si>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</si>
  <si>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</si>
  <si>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</si>
  <si>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</si>
  <si>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</si>
  <si>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</si>
  <si>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</si>
  <si>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</si>
  <si>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</si>
  <si>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</si>
  <si>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</si>
  <si>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</si>
  <si>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</si>
  <si>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</si>
  <si>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</si>
  <si>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</si>
  <si>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</si>
  <si>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</si>
  <si>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</si>
  <si>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</si>
  <si>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</si>
  <si>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</si>
  <si>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</si>
  <si>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</si>
  <si>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</si>
  <si>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</si>
  <si>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</si>
  <si>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</si>
  <si>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</si>
  <si>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</si>
  <si>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</si>
  <si>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</si>
  <si>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</si>
  <si>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</si>
  <si>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</si>
  <si>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</si>
  <si>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</si>
  <si>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</si>
  <si>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</si>
  <si>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</si>
  <si>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</si>
  <si>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</si>
  <si>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</si>
  <si>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</si>
  <si>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</si>
  <si>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</si>
  <si>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</si>
  <si>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</si>
  <si>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</si>
  <si>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</si>
  <si>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</si>
  <si>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</si>
  <si>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</si>
  <si>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</si>
  <si>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</si>
  <si>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</si>
  <si>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</si>
  <si>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</si>
  <si>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</si>
  <si>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</si>
  <si>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</si>
  <si>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</si>
  <si>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</si>
  <si>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</si>
  <si>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</si>
  <si>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</si>
  <si>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</si>
  <si>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</si>
  <si>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</si>
  <si>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</si>
  <si>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</si>
  <si>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</si>
  <si>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</si>
  <si>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</si>
  <si>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</si>
  <si>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</si>
  <si>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</si>
  <si>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</si>
  <si>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</si>
  <si>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</si>
  <si>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</si>
  <si>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</si>
  <si>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</si>
  <si>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</si>
  <si>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</si>
  <si>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</si>
  <si>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</si>
  <si>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</si>
  <si>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</si>
  <si>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</si>
  <si>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</si>
  <si>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</si>
  <si>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</si>
  <si>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</si>
  <si>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</si>
  <si>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</si>
  <si>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</si>
  <si>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</si>
  <si>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</si>
  <si>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</si>
  <si>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</si>
  <si>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</si>
  <si>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</si>
  <si>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</si>
  <si>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</si>
  <si>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</si>
  <si>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</si>
  <si>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</si>
  <si>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</si>
  <si>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</si>
  <si>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</si>
  <si>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</si>
  <si>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</si>
  <si>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</si>
  <si>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</si>
  <si>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</si>
  <si>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</si>
  <si>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</si>
  <si>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</si>
  <si>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</si>
  <si>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</si>
  <si>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</si>
  <si>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</si>
  <si>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</si>
  <si>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</si>
  <si>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</si>
  <si>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</si>
  <si>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</si>
  <si>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</si>
  <si>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</si>
  <si>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</si>
  <si>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</si>
  <si>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</si>
  <si>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</si>
  <si>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</si>
  <si>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</si>
  <si>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</si>
  <si>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</si>
  <si>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</si>
  <si>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</si>
  <si>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</si>
  <si>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</si>
  <si>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</si>
  <si>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</si>
  <si>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</si>
  <si>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</si>
  <si>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</si>
  <si>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</si>
  <si>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</si>
  <si>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</si>
  <si>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</si>
  <si>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</si>
  <si>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</si>
  <si>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</si>
  <si>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</si>
  <si>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</si>
  <si>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</si>
  <si>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</si>
  <si>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</si>
  <si>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</si>
  <si>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</si>
  <si>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</si>
  <si>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</si>
  <si>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</si>
  <si>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</si>
  <si>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</si>
  <si>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</si>
  <si>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</si>
  <si>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</si>
  <si>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</si>
  <si>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</si>
  <si>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</si>
  <si>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</si>
  <si>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</si>
  <si>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</si>
  <si>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</si>
  <si>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</si>
  <si>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</si>
  <si>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</si>
  <si>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</si>
  <si>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</si>
  <si>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</si>
  <si>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</si>
  <si>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</si>
  <si>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</si>
  <si>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</si>
  <si>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</si>
  <si>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</si>
  <si>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</si>
  <si>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</si>
  <si>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</si>
  <si>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</si>
  <si>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</si>
  <si>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</si>
  <si>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</si>
  <si>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</si>
  <si>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</si>
  <si>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</si>
  <si>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</si>
  <si>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</si>
  <si>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</si>
  <si>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</si>
  <si>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</si>
  <si>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</si>
  <si>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</si>
  <si>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</si>
  <si>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</si>
  <si>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</si>
  <si>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</si>
  <si>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</si>
  <si>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</si>
  <si>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</si>
  <si>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</si>
  <si>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</si>
  <si>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</si>
  <si>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</si>
  <si>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</si>
  <si>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</si>
  <si>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</si>
  <si>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</si>
  <si>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</si>
  <si>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</si>
  <si>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</si>
  <si>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</si>
  <si>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</si>
  <si>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</si>
  <si>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</si>
  <si>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</si>
  <si>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</si>
  <si>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</si>
  <si>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</si>
  <si>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</si>
  <si>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</si>
  <si>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</si>
  <si>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</si>
  <si>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</si>
  <si>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</si>
  <si>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</si>
  <si>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</si>
  <si>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</si>
  <si>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</si>
  <si>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</si>
  <si>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</si>
  <si>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</si>
  <si>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</si>
  <si>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</si>
  <si>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</si>
  <si>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</si>
  <si>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</si>
  <si>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</si>
  <si>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</si>
  <si>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</si>
  <si>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</si>
  <si>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</si>
  <si>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</si>
  <si>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</si>
  <si>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</si>
  <si>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</si>
  <si>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</si>
  <si>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</si>
  <si>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</si>
  <si>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</si>
  <si>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</si>
  <si>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</si>
  <si>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</si>
  <si>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</si>
  <si>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</si>
  <si>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</si>
  <si>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</si>
  <si>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</si>
  <si>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</si>
  <si>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</si>
  <si>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</si>
  <si>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</si>
  <si>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</si>
  <si>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</si>
  <si>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</si>
  <si>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</si>
  <si>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</si>
  <si>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</si>
  <si>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</si>
  <si>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</si>
  <si>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</si>
  <si>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</si>
  <si>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</si>
  <si>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</si>
  <si>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</si>
  <si>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</si>
  <si>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</si>
  <si>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</si>
  <si>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</si>
  <si>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</si>
  <si>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</si>
  <si>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</si>
  <si>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</si>
  <si>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</si>
  <si>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</si>
  <si>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</si>
  <si>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</si>
  <si>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</si>
  <si>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</si>
  <si>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</si>
  <si>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</si>
  <si>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</si>
  <si>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</si>
  <si>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</si>
  <si>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</si>
  <si>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</si>
  <si>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</si>
  <si>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</si>
  <si>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</si>
  <si>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</si>
  <si>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</si>
  <si>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</si>
  <si>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</si>
  <si>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</si>
  <si>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</si>
  <si>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</si>
  <si>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</si>
  <si>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</si>
  <si>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</si>
  <si>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</si>
  <si>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</si>
  <si>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</si>
  <si>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</si>
  <si>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</si>
  <si>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</si>
  <si>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</si>
  <si>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</si>
  <si>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</si>
  <si>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</si>
  <si>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</si>
  <si>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</si>
  <si>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</si>
  <si>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</si>
  <si>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</si>
  <si>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</si>
  <si>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</si>
  <si>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</si>
  <si>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</si>
  <si>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</si>
  <si>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</si>
  <si>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</si>
  <si>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</si>
  <si>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</si>
  <si>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</si>
  <si>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</si>
  <si>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</si>
  <si>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</si>
  <si>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</si>
  <si>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</si>
  <si>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</si>
  <si>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</si>
  <si>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</si>
  <si>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</si>
  <si>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</si>
  <si>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</si>
  <si>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</si>
  <si>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</si>
  <si>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</si>
  <si>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</si>
  <si>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</si>
  <si>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</si>
  <si>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</si>
  <si>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</si>
  <si>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</si>
  <si>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</si>
  <si>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</si>
  <si>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</si>
  <si>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</si>
  <si>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</si>
  <si>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</si>
  <si>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</si>
  <si>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</si>
  <si>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</si>
  <si>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</si>
  <si>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</si>
  <si>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</si>
  <si>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</si>
  <si>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</si>
  <si>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</si>
  <si>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</si>
  <si>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</si>
  <si>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</si>
  <si>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</si>
  <si>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</si>
  <si>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</si>
  <si>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</si>
  <si>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</si>
  <si>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</si>
  <si>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</si>
  <si>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</si>
  <si>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</si>
  <si>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</si>
  <si>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</si>
  <si>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</si>
  <si>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</si>
  <si>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</si>
  <si>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</si>
  <si>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</si>
  <si>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</si>
  <si>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</si>
  <si>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</si>
  <si>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</si>
  <si>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</si>
  <si>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</si>
  <si>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</si>
  <si>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</si>
  <si>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</si>
  <si>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</si>
  <si>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</si>
  <si>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</si>
  <si>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</si>
  <si>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</si>
  <si>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</si>
  <si>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</si>
  <si>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</si>
  <si>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</si>
  <si>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</si>
  <si>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</si>
  <si>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</si>
  <si>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</si>
  <si>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</si>
  <si>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</si>
  <si>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</si>
  <si>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</si>
  <si>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</si>
  <si>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</si>
  <si>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</si>
  <si>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</si>
  <si>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</si>
  <si>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</si>
  <si>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</si>
  <si>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</si>
  <si>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</si>
  <si>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</si>
  <si>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</si>
  <si>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</si>
  <si>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</si>
  <si>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</si>
  <si>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</si>
  <si>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</si>
  <si>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</si>
  <si>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</si>
  <si>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</si>
  <si>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</si>
  <si>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</si>
  <si>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</si>
  <si>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</si>
  <si>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</si>
  <si>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</si>
  <si>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</si>
  <si>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</si>
  <si>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</si>
  <si>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</si>
  <si>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</si>
  <si>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</si>
  <si>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</si>
  <si>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</si>
  <si>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</si>
  <si>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</si>
  <si>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</si>
  <si>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</si>
  <si>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</si>
  <si>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</si>
  <si>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</si>
  <si>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</si>
  <si>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</si>
  <si>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</si>
  <si>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</si>
  <si>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</si>
  <si>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</si>
  <si>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</si>
  <si>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</si>
  <si>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</si>
  <si>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</si>
  <si>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</si>
  <si>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</si>
  <si>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</si>
  <si>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</si>
  <si>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</si>
  <si>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</si>
  <si>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</si>
  <si>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</si>
  <si>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</si>
  <si>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</si>
  <si>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</si>
  <si>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</si>
  <si>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</si>
  <si>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</si>
  <si>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</si>
  <si>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</si>
  <si>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</si>
  <si>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</si>
  <si>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</si>
  <si>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</si>
  <si>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</si>
  <si>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</si>
  <si>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</si>
  <si>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</si>
  <si>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</si>
  <si>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</si>
  <si>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</si>
  <si>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</si>
  <si>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</si>
  <si>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</si>
  <si>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</si>
  <si>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</si>
  <si>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</si>
  <si>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</si>
  <si>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</si>
  <si>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</si>
  <si>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</si>
  <si>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</si>
  <si>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</si>
  <si>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</si>
  <si>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</si>
  <si>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</si>
  <si>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</si>
  <si>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</si>
  <si>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</si>
  <si>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</si>
  <si>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</si>
  <si>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</si>
  <si>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</si>
  <si>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</si>
  <si>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</si>
  <si>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</si>
  <si>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</si>
  <si>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</si>
  <si>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</si>
  <si>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</si>
  <si>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</si>
  <si>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</si>
  <si>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</si>
  <si>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</si>
  <si>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</si>
  <si>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</si>
  <si>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</si>
  <si>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</si>
  <si>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</si>
  <si>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</si>
  <si>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</si>
  <si>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</si>
  <si>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</si>
  <si>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</si>
  <si>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</si>
  <si>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</si>
  <si>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</si>
  <si>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</si>
  <si>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</si>
  <si>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</si>
  <si>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</si>
  <si>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</si>
  <si>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</si>
  <si>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</si>
  <si>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</si>
  <si>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</si>
  <si>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</si>
  <si>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</si>
  <si>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</si>
  <si>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</si>
  <si>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</si>
  <si>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</si>
  <si>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</si>
  <si>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</si>
  <si>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</si>
  <si>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</si>
  <si>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</si>
  <si>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</si>
  <si>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</si>
  <si>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</si>
  <si>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</si>
  <si>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</si>
  <si>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</si>
  <si>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</si>
  <si>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</si>
  <si>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</si>
  <si>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</si>
  <si>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</si>
  <si>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</si>
  <si>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</si>
  <si>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</si>
  <si>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</si>
  <si>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</si>
  <si>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</si>
  <si>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</si>
  <si>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</si>
  <si>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</si>
  <si>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</si>
  <si>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</si>
  <si>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</si>
  <si>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</si>
  <si>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</si>
  <si>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</si>
  <si>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</si>
  <si>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</si>
  <si>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</si>
  <si>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</si>
  <si>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</si>
  <si>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</si>
  <si>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</si>
  <si>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</si>
  <si>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</si>
  <si>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</si>
  <si>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</si>
  <si>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</si>
  <si>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</si>
  <si>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</si>
  <si>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</si>
  <si>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</si>
  <si>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</si>
  <si>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</si>
  <si>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</si>
  <si>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</si>
  <si>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</si>
  <si>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</si>
  <si>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</si>
  <si>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</si>
  <si>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</si>
  <si>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</si>
  <si>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</si>
  <si>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</si>
  <si>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</si>
  <si>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</si>
  <si>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</si>
  <si>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</si>
  <si>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</si>
  <si>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</si>
  <si>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</si>
  <si>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</si>
  <si>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</si>
  <si>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</si>
  <si>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</si>
  <si>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</si>
  <si>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</si>
  <si>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</si>
  <si>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</si>
  <si>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</si>
  <si>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</si>
  <si>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</si>
  <si>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</si>
  <si>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</si>
  <si>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</si>
  <si>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</si>
  <si>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</si>
  <si>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</si>
  <si>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</si>
  <si>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</si>
  <si>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</si>
  <si>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</si>
  <si>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</si>
  <si>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</si>
  <si>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</si>
  <si>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</si>
  <si>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</si>
  <si>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</si>
  <si>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</si>
  <si>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</si>
  <si>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</si>
  <si>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</si>
  <si>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</si>
  <si>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</si>
  <si>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</si>
  <si>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</si>
  <si>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</si>
  <si>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</si>
  <si>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</si>
  <si>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</si>
  <si>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</si>
  <si>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</si>
  <si>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</si>
  <si>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</si>
  <si>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</si>
  <si>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</si>
  <si>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</si>
  <si>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</si>
  <si>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</si>
  <si>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</si>
  <si>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</si>
  <si>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</si>
  <si>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</si>
  <si>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</si>
  <si>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</si>
  <si>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</si>
  <si>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</si>
  <si>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</si>
  <si>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</si>
  <si>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</si>
  <si>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</si>
  <si>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</si>
  <si>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</si>
  <si>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</si>
  <si>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</si>
  <si>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</si>
  <si>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</si>
  <si>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</si>
  <si>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</si>
  <si>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</si>
  <si>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</si>
  <si>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</si>
  <si>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</si>
  <si>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</si>
  <si>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</si>
  <si>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</si>
  <si>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</si>
  <si>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</si>
  <si>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</si>
  <si>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</si>
  <si>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</si>
  <si>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</si>
  <si>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</si>
  <si>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</si>
  <si>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</si>
  <si>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</si>
  <si>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</si>
  <si>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</si>
  <si>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</si>
  <si>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</si>
  <si>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</si>
  <si>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</si>
  <si>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</si>
  <si>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</si>
  <si>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</si>
  <si>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</si>
  <si>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</si>
  <si>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</si>
  <si>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</si>
  <si>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</si>
  <si>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</si>
  <si>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</si>
  <si>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</si>
  <si>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</si>
  <si>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</si>
  <si>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</si>
  <si>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</si>
  <si>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</si>
  <si>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</si>
  <si>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</si>
  <si>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</si>
  <si>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</si>
  <si>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</si>
  <si>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</si>
  <si>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</si>
  <si>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</si>
  <si>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</si>
  <si>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</si>
  <si>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</si>
  <si>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</si>
  <si>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</si>
  <si>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</si>
  <si>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</si>
  <si>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</si>
  <si>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</si>
  <si>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</si>
  <si>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</si>
  <si>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</si>
  <si>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</si>
  <si>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</si>
  <si>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</si>
  <si>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</si>
  <si>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</si>
  <si>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</si>
  <si>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</si>
  <si>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</si>
  <si>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</si>
  <si>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</si>
  <si>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</si>
  <si>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</si>
  <si>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</si>
  <si>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</si>
  <si>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</si>
  <si>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</si>
  <si>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</si>
  <si>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</si>
  <si>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</si>
  <si>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</si>
  <si>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</si>
  <si>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</si>
  <si>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</si>
  <si>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</si>
  <si>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</si>
  <si>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</si>
  <si>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</si>
  <si>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</si>
  <si>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</si>
  <si>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</si>
  <si>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</si>
  <si>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</si>
  <si>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</si>
  <si>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</si>
  <si>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</si>
  <si>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</si>
  <si>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</si>
  <si>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</si>
  <si>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</si>
  <si>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</si>
  <si>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</si>
  <si>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</si>
  <si>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</si>
  <si>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</si>
  <si>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</si>
  <si>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</si>
  <si>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</si>
  <si>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</si>
  <si>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</si>
  <si>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</si>
  <si>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</si>
  <si>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</si>
  <si>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</si>
  <si>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</si>
  <si>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</si>
  <si>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</si>
  <si>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</si>
  <si>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</si>
  <si>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</si>
  <si>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</si>
  <si>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</si>
  <si>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</si>
  <si>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</si>
  <si>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</si>
  <si>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</si>
  <si>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</si>
  <si>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</si>
  <si>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</si>
  <si>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</si>
  <si>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</si>
  <si>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</si>
  <si>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</si>
  <si>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</si>
  <si>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</si>
  <si>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</si>
  <si>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</si>
  <si>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</si>
  <si>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</si>
  <si>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</si>
  <si>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</si>
  <si>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</si>
  <si>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</si>
  <si>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</si>
  <si>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</si>
  <si>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</si>
  <si>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</si>
  <si>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</si>
  <si>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</si>
  <si>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</si>
  <si>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</si>
  <si>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</si>
  <si>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</si>
  <si>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</si>
  <si>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</si>
  <si>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</si>
  <si>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</si>
  <si>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</si>
  <si>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</si>
  <si>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</si>
  <si>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</si>
  <si>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</si>
  <si>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</si>
  <si>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</si>
  <si>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</si>
  <si>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</si>
  <si>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</si>
  <si>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</si>
  <si>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</si>
  <si>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</si>
  <si>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</si>
  <si>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</si>
  <si>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</si>
  <si>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</si>
  <si>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</si>
  <si>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</si>
  <si>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</si>
  <si>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</si>
  <si>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</si>
  <si>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</si>
  <si>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</si>
  <si>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</si>
  <si>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</si>
  <si>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</si>
  <si>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</si>
  <si>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</si>
  <si>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</si>
  <si>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</si>
  <si>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</si>
  <si>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</si>
  <si>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</si>
  <si>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</si>
  <si>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</si>
  <si>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</si>
  <si>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</si>
  <si>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</si>
  <si>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</si>
  <si>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</si>
  <si>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</si>
  <si>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</si>
  <si>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</si>
  <si>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</si>
  <si>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</si>
  <si>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</si>
  <si>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</si>
  <si>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</si>
  <si>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</si>
  <si>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</si>
  <si>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</si>
  <si>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</si>
  <si>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</si>
  <si>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</si>
  <si>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</si>
  <si>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</si>
  <si>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</si>
  <si>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</si>
  <si>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</si>
  <si>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</si>
  <si>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</si>
  <si>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</si>
  <si>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</si>
  <si>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</si>
  <si>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</si>
  <si>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</si>
  <si>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</si>
  <si>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</si>
  <si>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</si>
  <si>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</si>
  <si>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</si>
  <si>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</si>
  <si>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</si>
  <si>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</si>
  <si>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</si>
  <si>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</si>
  <si>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</si>
  <si>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</si>
  <si>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</si>
  <si>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</si>
  <si>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</si>
  <si>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</si>
  <si>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</si>
  <si>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</si>
  <si>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</si>
  <si>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</si>
  <si>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</si>
  <si>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</si>
  <si>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</si>
  <si>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</si>
  <si>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</si>
  <si>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</si>
  <si>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</si>
  <si>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</si>
  <si>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</si>
  <si>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</si>
  <si>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</si>
  <si>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</si>
  <si>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</si>
  <si>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</si>
  <si>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</si>
  <si>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</si>
  <si>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</si>
  <si>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</si>
  <si>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</si>
  <si>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</si>
  <si>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</si>
  <si>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</si>
  <si>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</si>
  <si>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</si>
  <si>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</si>
  <si>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</si>
  <si>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</si>
  <si>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</si>
  <si>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</si>
  <si>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</si>
  <si>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</si>
  <si>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</si>
  <si>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</si>
  <si>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</si>
  <si>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</si>
  <si>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</si>
  <si>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</si>
  <si>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</si>
  <si>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</si>
  <si>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</si>
  <si>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</si>
  <si>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</si>
  <si>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</si>
  <si>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</si>
  <si>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</si>
  <si>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</si>
  <si>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</si>
  <si>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</si>
  <si>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</si>
  <si>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</si>
  <si>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</si>
  <si>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</si>
  <si>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</si>
  <si>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</si>
  <si>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</si>
  <si>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</si>
  <si>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</si>
  <si>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</si>
  <si>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</si>
  <si>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</si>
  <si>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</si>
  <si>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</si>
  <si>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</si>
  <si>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</si>
  <si>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</si>
  <si>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</si>
  <si>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</si>
  <si>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</si>
  <si>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</si>
  <si>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</si>
  <si>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</si>
  <si>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</si>
  <si>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</si>
  <si>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</si>
  <si>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</si>
  <si>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</si>
  <si>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</si>
  <si>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</si>
  <si>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</si>
  <si>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</si>
  <si>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</si>
  <si>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</si>
  <si>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</si>
  <si>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</si>
  <si>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</si>
  <si>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</si>
  <si>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</si>
  <si>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</si>
  <si>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</si>
  <si>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</si>
  <si>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</si>
  <si>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</si>
  <si>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</si>
  <si>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</si>
  <si>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</si>
  <si>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</si>
  <si>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</si>
  <si>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</si>
  <si>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</si>
  <si>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</si>
  <si>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</si>
  <si>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</si>
  <si>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</si>
  <si>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</si>
  <si>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</si>
  <si>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</si>
  <si>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</si>
  <si>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</si>
  <si>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</si>
  <si>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</si>
  <si>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</si>
  <si>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</si>
  <si>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</si>
  <si>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</si>
  <si>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</si>
  <si>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</si>
  <si>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</si>
  <si>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</si>
  <si>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</si>
  <si>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</si>
  <si>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</si>
  <si>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</si>
  <si>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</si>
  <si>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</si>
  <si>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</si>
  <si>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</si>
  <si>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</si>
  <si>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</si>
  <si>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</si>
  <si>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</si>
  <si>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</si>
  <si>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</si>
  <si>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</si>
  <si>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</si>
  <si>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</si>
  <si>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</si>
  <si>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</si>
  <si>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</si>
  <si>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</si>
  <si>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</si>
  <si>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</si>
  <si>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</si>
  <si>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</si>
  <si>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</si>
  <si>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</si>
  <si>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</si>
  <si>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</si>
  <si>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</si>
  <si>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</si>
  <si>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</si>
  <si>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</si>
  <si>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</si>
  <si>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</si>
  <si>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</si>
  <si>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</si>
  <si>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</si>
  <si>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</si>
  <si>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</si>
  <si>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</si>
  <si>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</si>
  <si>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</si>
  <si>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</si>
  <si>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</si>
  <si>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</si>
  <si>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</si>
  <si>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</si>
  <si>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</si>
  <si>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</si>
  <si>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</si>
  <si>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</si>
  <si>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</si>
  <si>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</si>
  <si>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</si>
  <si>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</si>
  <si>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</si>
  <si>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</si>
  <si>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</si>
  <si>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</si>
  <si>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</si>
  <si>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</si>
  <si>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</si>
  <si>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</si>
  <si>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</si>
  <si>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</si>
  <si>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</si>
  <si>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</si>
  <si>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</si>
  <si>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</si>
  <si>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</si>
  <si>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</si>
  <si>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</si>
  <si>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</si>
  <si>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</si>
  <si>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</si>
  <si>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</si>
  <si>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</si>
  <si>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</si>
  <si>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</si>
  <si>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</si>
  <si>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</si>
  <si>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</si>
  <si>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</si>
  <si>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</si>
  <si>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</si>
  <si>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</si>
  <si>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</si>
  <si>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</si>
  <si>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</si>
  <si>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</si>
  <si>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</si>
  <si>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</si>
  <si>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</si>
  <si>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</si>
  <si>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</si>
  <si>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</si>
  <si>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</si>
  <si>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</si>
  <si>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</si>
  <si>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</si>
  <si>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</si>
  <si>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</si>
  <si>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</si>
  <si>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</si>
  <si>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</si>
  <si>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</si>
  <si>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</si>
  <si>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</si>
  <si>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</si>
  <si>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</si>
  <si>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</si>
  <si>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</si>
  <si>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</si>
  <si>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</si>
  <si>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</si>
  <si>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</si>
  <si>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</si>
  <si>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</si>
  <si>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</si>
  <si>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</si>
  <si>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</si>
  <si>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</si>
  <si>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</si>
  <si>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</si>
  <si>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</si>
  <si>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</si>
  <si>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</si>
  <si>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</si>
  <si>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</si>
  <si>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</si>
  <si>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</si>
  <si>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</si>
  <si>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</si>
  <si>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</si>
  <si>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</si>
  <si>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</si>
  <si>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</si>
  <si>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</si>
  <si>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</si>
  <si>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</si>
  <si>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</si>
  <si>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</si>
  <si>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</si>
  <si>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</si>
  <si>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</si>
  <si>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</si>
  <si>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</si>
  <si>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</si>
  <si>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</si>
  <si>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</si>
  <si>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</si>
  <si>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</si>
  <si>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</si>
  <si>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</si>
  <si>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</si>
  <si>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</si>
  <si>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</si>
  <si>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</si>
  <si>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</si>
  <si>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</si>
  <si>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</si>
  <si>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</si>
  <si>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</si>
  <si>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</si>
  <si>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</si>
  <si>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</si>
  <si>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</si>
  <si>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</si>
  <si>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</si>
  <si>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</si>
  <si>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</si>
  <si>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</si>
  <si>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</si>
  <si>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</si>
  <si>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</si>
  <si>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</si>
  <si>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</si>
  <si>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</si>
  <si>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</si>
  <si>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</si>
  <si>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</si>
  <si>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</si>
  <si>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</si>
  <si>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</si>
  <si>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</si>
  <si>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</si>
  <si>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</si>
  <si>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</si>
  <si>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</si>
  <si>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</si>
  <si>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</si>
  <si>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</si>
  <si>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</si>
  <si>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</si>
  <si>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</si>
  <si>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</si>
  <si>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</si>
  <si>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</si>
  <si>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</si>
  <si>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</si>
  <si>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</si>
  <si>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</si>
  <si>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</si>
  <si>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</si>
  <si>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</si>
  <si>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</si>
  <si>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</si>
  <si>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</si>
  <si>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</si>
  <si>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</si>
  <si>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</si>
  <si>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</si>
  <si>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</si>
  <si>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</si>
  <si>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</si>
  <si>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</si>
  <si>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</si>
  <si>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</si>
  <si>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</si>
  <si>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</si>
  <si>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</si>
  <si>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</si>
  <si>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</si>
  <si>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</si>
  <si>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</si>
  <si>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</si>
  <si>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</si>
  <si>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</si>
  <si>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</si>
  <si>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</si>
  <si>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</si>
  <si>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</si>
  <si>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</si>
  <si>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</si>
  <si>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</si>
  <si>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</si>
  <si>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</si>
  <si>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</si>
  <si>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</si>
  <si>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</si>
  <si>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</si>
  <si>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</si>
  <si>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</si>
  <si>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</si>
  <si>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</si>
  <si>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</si>
  <si>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</si>
  <si>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</si>
  <si>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</si>
  <si>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</si>
  <si>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</si>
  <si>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</si>
  <si>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</si>
  <si>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</si>
  <si>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</si>
  <si>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</si>
  <si>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</si>
  <si>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</si>
  <si>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</si>
  <si>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</si>
  <si>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</si>
  <si>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</si>
  <si>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</si>
  <si>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</si>
  <si>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</si>
  <si>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</si>
  <si>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</si>
  <si>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</si>
  <si>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</si>
  <si>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</si>
  <si>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</si>
  <si>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</si>
  <si>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</si>
  <si>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</si>
  <si>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</si>
  <si>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</si>
  <si>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</si>
  <si>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</si>
  <si>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</si>
  <si>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</si>
  <si>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</si>
  <si>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</si>
  <si>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</si>
  <si>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</si>
  <si>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</si>
  <si>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</si>
  <si>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</si>
  <si>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</si>
  <si>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</si>
  <si>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</si>
  <si>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</si>
  <si>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</si>
  <si>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</si>
  <si>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</si>
  <si>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</si>
  <si>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</si>
  <si>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</si>
  <si>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</si>
  <si>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</si>
  <si>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</si>
  <si>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</si>
  <si>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</si>
  <si>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</si>
  <si>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</si>
  <si>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</si>
  <si>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</si>
  <si>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</si>
  <si>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</si>
  <si>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</si>
  <si>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</si>
  <si>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</si>
  <si>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</si>
  <si>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</si>
  <si>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</si>
  <si>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</si>
  <si>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</si>
  <si>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</si>
  <si>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</si>
  <si>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</si>
  <si>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</si>
  <si>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</si>
  <si>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</si>
  <si>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</si>
  <si>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</si>
  <si>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</si>
  <si>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</si>
  <si>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</si>
  <si>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</si>
  <si>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</si>
  <si>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</si>
  <si>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</si>
  <si>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</si>
  <si>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</si>
  <si>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</si>
  <si>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</si>
  <si>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</si>
  <si>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</si>
  <si>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</si>
  <si>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</si>
  <si>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</si>
  <si>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</si>
  <si>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</si>
  <si>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</si>
  <si>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</si>
  <si>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</si>
  <si>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</si>
  <si>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</si>
  <si>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</si>
  <si>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</si>
  <si>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</si>
  <si>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</si>
  <si>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</si>
  <si>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</si>
  <si>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</si>
  <si>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</si>
  <si>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</si>
  <si>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</si>
  <si>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</si>
  <si>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</si>
  <si>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</si>
  <si>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</si>
  <si>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</si>
  <si>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</si>
  <si>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</si>
  <si>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</si>
  <si>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</si>
  <si>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</si>
  <si>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</si>
  <si>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</si>
  <si>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</si>
  <si>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</si>
  <si>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</si>
  <si>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</si>
  <si>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</si>
  <si>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</si>
  <si>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</si>
  <si>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</si>
  <si>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</si>
  <si>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</si>
  <si>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</si>
  <si>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</si>
  <si>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</si>
  <si>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</si>
  <si>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</si>
  <si>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</si>
  <si>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</si>
  <si>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</si>
  <si>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</si>
  <si>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</si>
  <si>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</si>
  <si>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</si>
  <si>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</si>
  <si>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</si>
  <si>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</si>
  <si>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</si>
  <si>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</si>
  <si>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</si>
  <si>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</si>
  <si>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</si>
  <si>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</si>
  <si>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</si>
  <si>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</si>
  <si>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</si>
  <si>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</si>
  <si>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</si>
  <si>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</si>
  <si>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</si>
  <si>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</si>
  <si>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</si>
  <si>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</si>
  <si>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</si>
  <si>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</si>
  <si>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</si>
  <si>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</si>
  <si>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</si>
  <si>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</si>
  <si>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</si>
  <si>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</si>
  <si>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</si>
  <si>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</si>
  <si>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</si>
  <si>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</si>
  <si>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</si>
  <si>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</si>
  <si>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</si>
  <si>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</si>
  <si>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</si>
  <si>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</si>
  <si>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</si>
  <si>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</si>
  <si>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</si>
  <si>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</si>
  <si>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</si>
  <si>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</si>
  <si>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</si>
  <si>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</si>
  <si>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</si>
  <si>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</si>
  <si>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</si>
  <si>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</si>
  <si>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</si>
  <si>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</si>
  <si>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</si>
  <si>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</si>
  <si>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</si>
  <si>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</si>
  <si>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</si>
  <si>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</si>
  <si>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</si>
  <si>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</si>
  <si>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</si>
  <si>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</si>
  <si>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</si>
  <si>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</si>
  <si>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</si>
  <si>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</si>
  <si>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</si>
  <si>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</si>
  <si>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</si>
  <si>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</si>
  <si>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</si>
  <si>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</si>
  <si>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</si>
  <si>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</si>
  <si>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</si>
  <si>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</si>
  <si>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</si>
  <si>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</si>
  <si>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</si>
  <si>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</si>
  <si>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</si>
  <si>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</si>
  <si>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</si>
  <si>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</si>
  <si>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</si>
  <si>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</si>
  <si>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</si>
  <si>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</si>
  <si>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</si>
  <si>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</si>
  <si>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</si>
  <si>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</si>
  <si>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</si>
  <si>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</si>
  <si>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</si>
  <si>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</si>
  <si>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</si>
  <si>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</si>
  <si>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</si>
  <si>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</si>
  <si>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</si>
  <si>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</si>
  <si>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</si>
  <si>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</si>
  <si>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</si>
  <si>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</si>
  <si>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</si>
  <si>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</si>
  <si>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</si>
  <si>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</si>
  <si>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</si>
  <si>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</si>
  <si>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</si>
  <si>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</si>
  <si>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</si>
  <si>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</si>
  <si>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</si>
  <si>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</si>
  <si>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</si>
  <si>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</si>
  <si>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</si>
  <si>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</si>
  <si>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</si>
  <si>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</si>
  <si>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</si>
  <si>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</si>
  <si>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</si>
  <si>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</si>
  <si>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</si>
  <si>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</si>
  <si>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</si>
  <si>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</si>
  <si>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</si>
  <si>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</si>
  <si>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</si>
  <si>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</si>
  <si>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</si>
  <si>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</si>
  <si>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</si>
  <si>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</si>
  <si>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</si>
  <si>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</si>
  <si>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</si>
  <si>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</si>
  <si>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</si>
  <si>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</si>
  <si>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</si>
  <si>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</si>
  <si>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</si>
  <si>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</si>
  <si>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</si>
  <si>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</si>
  <si>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</si>
  <si>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</si>
  <si>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</si>
  <si>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</si>
  <si>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</si>
  <si>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</si>
  <si>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</si>
  <si>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</si>
  <si>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</si>
  <si>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</si>
  <si>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</si>
  <si>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</si>
  <si>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</si>
  <si>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</si>
  <si>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</si>
  <si>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</si>
  <si>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</si>
  <si>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</si>
  <si>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</si>
  <si>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</si>
  <si>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</si>
  <si>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</si>
  <si>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</si>
  <si>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</si>
  <si>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</si>
  <si>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</si>
  <si>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</si>
  <si>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</si>
  <si>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</si>
  <si>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</si>
  <si>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</si>
  <si>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</si>
  <si>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</si>
  <si>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</si>
  <si>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</si>
  <si>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</si>
  <si>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</si>
  <si>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</si>
  <si>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</si>
  <si>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</si>
  <si>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</si>
  <si>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</si>
  <si>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</si>
  <si>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</si>
  <si>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</si>
  <si>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</si>
  <si>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</si>
  <si>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</si>
  <si>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</si>
  <si>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</si>
  <si>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</si>
  <si>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</si>
  <si>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</si>
  <si>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</si>
  <si>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</si>
  <si>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</si>
  <si>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</si>
  <si>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</si>
  <si>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</si>
  <si>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</si>
  <si>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</si>
  <si>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</si>
  <si>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</si>
  <si>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</si>
  <si>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</si>
  <si>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</si>
  <si>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</si>
  <si>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</si>
  <si>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</si>
  <si>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</si>
  <si>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</si>
  <si>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</si>
  <si>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</si>
  <si>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</si>
  <si>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</si>
  <si>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</si>
  <si>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</si>
  <si>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</si>
  <si>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</si>
  <si>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</si>
  <si>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</si>
  <si>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</si>
  <si>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</si>
  <si>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</si>
  <si>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</si>
  <si>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</si>
  <si>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</si>
  <si>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</si>
  <si>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</si>
  <si>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</si>
  <si>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</si>
  <si>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</si>
  <si>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</si>
  <si>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</si>
  <si>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</si>
  <si>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</si>
  <si>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</si>
  <si>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</si>
  <si>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</si>
  <si>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</si>
  <si>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</si>
  <si>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</si>
  <si>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</si>
  <si>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</si>
  <si>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</si>
  <si>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</si>
  <si>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</si>
  <si>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</si>
  <si>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</si>
  <si>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</si>
  <si>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</si>
  <si>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</si>
  <si>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</si>
  <si>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</si>
  <si>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</si>
  <si>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</si>
  <si>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</si>
  <si>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</si>
  <si>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</si>
  <si>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</si>
  <si>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</si>
  <si>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</si>
  <si>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</si>
  <si>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</si>
  <si>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</si>
  <si>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</si>
  <si>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</si>
  <si>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</si>
  <si>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</si>
  <si>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</si>
  <si>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</si>
  <si>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</si>
  <si>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</si>
  <si>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</si>
  <si>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</si>
  <si>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</si>
  <si>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</si>
  <si>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</si>
  <si>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</si>
  <si>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</si>
  <si>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</si>
  <si>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</si>
  <si>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</si>
  <si>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</si>
  <si>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</si>
  <si>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</si>
  <si>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</si>
  <si>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</si>
  <si>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</si>
  <si>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</si>
  <si>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</si>
  <si>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</si>
  <si>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</si>
  <si>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</si>
  <si>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</si>
  <si>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</si>
  <si>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</si>
  <si>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</si>
  <si>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</si>
  <si>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</si>
  <si>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</si>
  <si>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</si>
  <si>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</si>
  <si>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</si>
  <si>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</si>
  <si>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</si>
  <si>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</si>
  <si>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</si>
  <si>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</si>
  <si>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</si>
  <si>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</si>
  <si>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</si>
  <si>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</si>
  <si>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</si>
  <si>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</si>
  <si>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</si>
  <si>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</si>
  <si>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</si>
  <si>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</si>
  <si>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</si>
  <si>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</si>
  <si>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</si>
  <si>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</si>
  <si>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</si>
  <si>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</si>
  <si>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</si>
  <si>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</si>
  <si>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</si>
  <si>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</si>
  <si>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</si>
  <si>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</si>
  <si>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</si>
  <si>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</si>
  <si>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</si>
  <si>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</si>
  <si>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</si>
  <si>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</si>
  <si>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</si>
  <si>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</si>
  <si>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</si>
  <si>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</si>
  <si>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</si>
  <si>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</si>
  <si>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</si>
  <si>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</si>
  <si>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</si>
  <si>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</si>
  <si>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</si>
  <si>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</si>
  <si>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</si>
  <si>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</si>
  <si>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</si>
  <si>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</si>
  <si>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</si>
  <si>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</si>
  <si>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</si>
  <si>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</si>
  <si>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</si>
  <si>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</si>
  <si>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</si>
  <si>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</si>
  <si>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</si>
  <si>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</si>
  <si>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</si>
  <si>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</si>
  <si>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</si>
  <si>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</si>
  <si>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</si>
  <si>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</si>
  <si>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</si>
  <si>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</si>
  <si>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</si>
  <si>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</si>
  <si>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</si>
  <si>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</si>
  <si>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</si>
  <si>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</si>
  <si>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</si>
  <si>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</si>
  <si>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</si>
  <si>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</si>
  <si>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</si>
  <si>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</si>
  <si>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</si>
  <si>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</si>
  <si>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</si>
  <si>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</si>
  <si>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</si>
  <si>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</si>
  <si>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</si>
  <si>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</si>
  <si>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</si>
  <si>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</si>
  <si>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</si>
  <si>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</si>
  <si>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</si>
  <si>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</si>
  <si>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</si>
  <si>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</si>
  <si>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</si>
  <si>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</si>
  <si>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</si>
  <si>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</si>
  <si>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</si>
  <si>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</si>
  <si>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</si>
  <si>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</si>
  <si>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</si>
  <si>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</si>
  <si>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</si>
  <si>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</si>
  <si>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</si>
  <si>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</si>
  <si>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</si>
  <si>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</si>
  <si>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</si>
  <si>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</si>
  <si>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</si>
  <si>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</si>
  <si>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</si>
  <si>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</si>
  <si>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</si>
  <si>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</si>
  <si>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</si>
  <si>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</si>
  <si>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</si>
  <si>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</si>
  <si>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</si>
  <si>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</si>
  <si>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</si>
  <si>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</si>
  <si>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</si>
  <si>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</si>
  <si>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</si>
  <si>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</si>
  <si>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</si>
  <si>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</si>
  <si>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</si>
  <si>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</si>
  <si>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</si>
  <si>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</si>
  <si>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</si>
  <si>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</si>
  <si>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</si>
  <si>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</si>
  <si>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</si>
  <si>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</si>
  <si>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</si>
  <si>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</si>
  <si>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</si>
  <si>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</si>
  <si>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</si>
  <si>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</si>
  <si>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</si>
  <si>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</si>
  <si>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</si>
  <si>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</si>
  <si>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</si>
  <si>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</si>
  <si>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</si>
  <si>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</si>
  <si>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</si>
  <si>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</si>
  <si>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</si>
  <si>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</si>
  <si>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</si>
  <si>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</si>
  <si>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</si>
  <si>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</si>
  <si>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</si>
  <si>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</si>
  <si>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</si>
  <si>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</si>
  <si>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</si>
  <si>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</si>
  <si>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</si>
  <si>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</si>
  <si>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</si>
  <si>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</si>
  <si>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</si>
  <si>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</si>
  <si>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</si>
  <si>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</si>
  <si>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</si>
  <si>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</si>
  <si>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</si>
  <si>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</si>
  <si>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</si>
  <si>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</si>
  <si>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</si>
  <si>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</si>
  <si>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</si>
  <si>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</si>
  <si>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</si>
  <si>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</si>
  <si>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</si>
  <si>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</si>
  <si>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</si>
  <si>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</si>
  <si>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</si>
  <si>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</si>
  <si>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</si>
  <si>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</si>
  <si>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</si>
  <si>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</si>
  <si>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</si>
  <si>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</si>
  <si>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</si>
  <si>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</si>
  <si>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</si>
  <si>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</si>
  <si>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</si>
  <si>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</si>
  <si>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</si>
  <si>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</si>
  <si>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</si>
  <si>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</si>
  <si>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</si>
  <si>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</si>
  <si>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</si>
  <si>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</si>
  <si>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</si>
  <si>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</si>
  <si>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</si>
  <si>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</si>
  <si>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</si>
  <si>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</si>
  <si>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</si>
  <si>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</si>
  <si>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</si>
  <si>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</si>
  <si>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</si>
  <si>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</si>
  <si>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</si>
  <si>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</si>
  <si>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</si>
  <si>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</si>
  <si>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</si>
  <si>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</si>
  <si>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</si>
  <si>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</si>
  <si>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</si>
  <si>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</si>
  <si>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</si>
  <si>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</si>
  <si>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</si>
  <si>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</si>
  <si>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</si>
  <si>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</si>
  <si>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</si>
  <si>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</si>
  <si>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</si>
  <si>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</si>
  <si>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</si>
  <si>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</si>
  <si>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</si>
  <si>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</si>
  <si>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</si>
  <si>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</si>
  <si>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</si>
  <si>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</si>
  <si>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</si>
  <si>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</si>
  <si>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</si>
  <si>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</si>
  <si>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</si>
  <si>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</si>
  <si>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</si>
  <si>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</si>
  <si>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</si>
  <si>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</si>
  <si>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</si>
  <si>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</si>
  <si>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</si>
  <si>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</si>
  <si>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</si>
  <si>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</si>
  <si>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</si>
  <si>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</si>
  <si>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</si>
  <si>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</si>
  <si>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</si>
  <si>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</si>
  <si>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</si>
  <si>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</si>
  <si>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</si>
  <si>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</si>
  <si>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</si>
  <si>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</si>
  <si>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</si>
  <si>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</si>
  <si>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</si>
  <si>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</si>
  <si>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</si>
  <si>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</si>
  <si>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</si>
  <si>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</si>
  <si>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</si>
  <si>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</si>
  <si>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</si>
  <si>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</si>
  <si>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</si>
  <si>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</si>
  <si>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</si>
  <si>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</si>
  <si>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</si>
  <si>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</si>
  <si>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</si>
  <si>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</si>
  <si>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</si>
  <si>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</si>
  <si>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</si>
  <si>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</si>
  <si>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</si>
  <si>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</si>
  <si>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</si>
  <si>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</si>
  <si>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</si>
  <si>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</si>
  <si>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</si>
  <si>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</si>
  <si>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</si>
  <si>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</si>
  <si>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</si>
  <si>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</si>
  <si>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</si>
  <si>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</si>
  <si>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</si>
  <si>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</si>
  <si>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</si>
  <si>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</si>
  <si>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</si>
  <si>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</si>
  <si>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</si>
  <si>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</si>
  <si>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</si>
  <si>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</si>
  <si>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</si>
  <si>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</si>
  <si>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</si>
  <si>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</si>
  <si>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</si>
  <si>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</si>
  <si>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</si>
  <si>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</si>
  <si>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</si>
  <si>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</si>
  <si>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</si>
  <si>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</si>
  <si>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</si>
  <si>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</si>
  <si>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</si>
  <si>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</si>
  <si>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</si>
  <si>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</si>
  <si>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</si>
  <si>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</si>
  <si>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</si>
  <si>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</si>
  <si>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</si>
  <si>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</si>
  <si>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</si>
  <si>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</si>
  <si>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</si>
  <si>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</si>
  <si>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</si>
  <si>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</si>
  <si>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</si>
  <si>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</si>
  <si>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</si>
  <si>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</si>
  <si>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</si>
  <si>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</si>
  <si>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</si>
  <si>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</si>
  <si>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</si>
  <si>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</si>
  <si>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</si>
  <si>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</si>
  <si>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</si>
  <si>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</si>
  <si>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</si>
  <si>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</si>
  <si>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</si>
  <si>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</si>
  <si>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</si>
  <si>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</si>
  <si>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</si>
  <si>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</si>
  <si>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</si>
  <si>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</si>
  <si>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</si>
  <si>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</si>
  <si>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</si>
  <si>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</si>
  <si>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</si>
  <si>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</si>
  <si>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</si>
  <si>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</si>
  <si>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</si>
  <si>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</si>
  <si>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</si>
  <si>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</si>
  <si>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</si>
  <si>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</si>
  <si>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</si>
  <si>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</si>
  <si>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</si>
  <si>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</si>
  <si>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</si>
  <si>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</si>
  <si>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</si>
  <si>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</si>
  <si>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</si>
  <si>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</si>
  <si>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</si>
  <si>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</si>
  <si>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</si>
  <si>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</si>
  <si>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</si>
  <si>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</si>
  <si>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</si>
  <si>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</si>
  <si>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</si>
  <si>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</si>
  <si>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</si>
  <si>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</si>
  <si>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</si>
  <si>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</si>
  <si>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</si>
  <si>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</si>
  <si>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</si>
  <si>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</si>
  <si>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</si>
  <si>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</si>
  <si>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</si>
  <si>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</si>
  <si>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</si>
  <si>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</si>
  <si>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</si>
  <si>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</si>
  <si>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</si>
  <si>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</si>
  <si>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</si>
  <si>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</si>
  <si>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</si>
  <si>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</si>
  <si>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</si>
  <si>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</si>
  <si>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</si>
  <si>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</si>
  <si>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</si>
  <si>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</si>
  <si>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</si>
  <si>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</si>
  <si>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</si>
  <si>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</si>
  <si>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</si>
  <si>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</si>
  <si>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</si>
  <si>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</si>
  <si>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</si>
  <si>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</si>
  <si>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</si>
  <si>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</si>
  <si>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</si>
  <si>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</si>
  <si>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</si>
  <si>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</si>
  <si>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</si>
  <si>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</si>
  <si>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</si>
  <si>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</si>
  <si>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</si>
  <si>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</si>
  <si>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</si>
  <si>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</si>
  <si>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</si>
  <si>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</si>
  <si>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</si>
  <si>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</si>
  <si>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</si>
  <si>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</si>
  <si>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</si>
  <si>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</si>
  <si>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</si>
  <si>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</si>
  <si>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</si>
  <si>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</si>
  <si>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</si>
  <si>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</si>
  <si>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</si>
  <si>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</si>
  <si>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</si>
  <si>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</si>
  <si>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</si>
  <si>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</si>
  <si>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</si>
  <si>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</si>
  <si>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</si>
  <si>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</si>
  <si>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</si>
  <si>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</si>
  <si>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</si>
  <si>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</si>
  <si>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</si>
  <si>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</si>
  <si>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</si>
  <si>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</si>
  <si>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</si>
  <si>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</si>
  <si>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</si>
  <si>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</si>
  <si>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</si>
  <si>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</si>
  <si>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</si>
  <si>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</si>
  <si>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</si>
  <si>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</si>
  <si>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</si>
  <si>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</si>
  <si>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</si>
  <si>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</si>
  <si>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</si>
  <si>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</si>
  <si>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</si>
  <si>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</si>
  <si>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</si>
  <si>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</si>
  <si>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</si>
  <si>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</si>
  <si>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</si>
  <si>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</si>
  <si>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</si>
  <si>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</si>
  <si>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</si>
  <si>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</si>
  <si>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</si>
  <si>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</si>
  <si>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</si>
  <si>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</si>
  <si>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</si>
  <si>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</si>
  <si>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</si>
  <si>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</si>
  <si>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</si>
  <si>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</si>
  <si>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</si>
  <si>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</si>
  <si>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</si>
  <si>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</si>
  <si>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</si>
  <si>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</si>
  <si>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</si>
  <si>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</si>
  <si>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</si>
  <si>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</si>
  <si>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</si>
  <si>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</si>
  <si>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</si>
  <si>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</si>
  <si>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</si>
  <si>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</si>
  <si>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</si>
  <si>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</si>
  <si>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</si>
  <si>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</si>
  <si>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</si>
  <si>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</si>
  <si>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</si>
  <si>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</si>
  <si>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</si>
  <si>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</si>
  <si>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</si>
  <si>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</si>
  <si>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</si>
  <si>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</si>
  <si>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</si>
  <si>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</si>
  <si>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</si>
  <si>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</si>
  <si>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</si>
  <si>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</si>
  <si>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</si>
  <si>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</si>
  <si>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</si>
  <si>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</si>
  <si>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</si>
  <si>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</si>
  <si>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</si>
  <si>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</si>
  <si>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</si>
  <si>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</si>
  <si>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</si>
  <si>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</si>
  <si>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</si>
  <si>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</si>
  <si>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</si>
  <si>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</si>
  <si>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</si>
  <si>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</si>
  <si>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</si>
  <si>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</si>
  <si>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</si>
  <si>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</si>
  <si>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</si>
  <si>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</si>
  <si>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</si>
  <si>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</si>
  <si>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</si>
  <si>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</si>
  <si>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</si>
  <si>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</si>
  <si>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</si>
  <si>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</si>
  <si>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</si>
  <si>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</si>
  <si>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</si>
  <si>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</si>
  <si>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</si>
  <si>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</si>
  <si>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</si>
  <si>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</si>
  <si>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</si>
  <si>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</si>
  <si>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</si>
  <si>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</si>
  <si>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</si>
  <si>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</si>
  <si>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</si>
  <si>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</si>
  <si>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</si>
  <si>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</si>
  <si>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</si>
  <si>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</si>
  <si>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</si>
  <si>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</si>
  <si>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</si>
  <si>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</si>
  <si>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</si>
  <si>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</si>
  <si>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</si>
  <si>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</si>
  <si>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</si>
  <si>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</si>
  <si>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</si>
  <si>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</si>
  <si>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</si>
  <si>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</si>
  <si>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</si>
  <si>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</si>
  <si>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</si>
  <si>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</si>
  <si>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</si>
  <si>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</si>
  <si>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</si>
  <si>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</si>
  <si>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</si>
  <si>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</si>
  <si>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</si>
  <si>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</si>
  <si>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</si>
  <si>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</si>
  <si>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</si>
  <si>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</si>
  <si>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</si>
  <si>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</si>
  <si>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</si>
  <si>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</si>
  <si>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</si>
  <si>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</si>
  <si>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</si>
  <si>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</si>
  <si>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</si>
  <si>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</si>
  <si>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</si>
  <si>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</si>
  <si>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</si>
  <si>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</si>
  <si>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</si>
  <si>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</si>
  <si>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</si>
  <si>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</si>
  <si>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</si>
  <si>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</si>
  <si>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</si>
  <si>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</si>
  <si>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</si>
  <si>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</si>
  <si>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</si>
  <si>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</si>
  <si>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</si>
  <si>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</si>
  <si>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</si>
  <si>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</si>
  <si>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</si>
  <si>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</si>
  <si>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</si>
  <si>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</si>
  <si>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</si>
  <si>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</si>
  <si>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</si>
  <si>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</si>
  <si>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</si>
  <si>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</si>
  <si>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</si>
  <si>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</si>
  <si>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</si>
  <si>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</si>
  <si>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</si>
  <si>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</si>
  <si>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</si>
  <si>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</si>
  <si>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</si>
  <si>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</si>
  <si>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</si>
  <si>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</si>
  <si>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</si>
  <si>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</si>
  <si>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</si>
  <si>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</si>
  <si>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</si>
  <si>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</si>
  <si>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</si>
  <si>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</si>
  <si>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</si>
  <si>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</si>
  <si>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</si>
  <si>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</si>
  <si>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</si>
  <si>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</si>
  <si>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</si>
  <si>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</si>
  <si>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</si>
  <si>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</si>
  <si>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</si>
  <si>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</si>
  <si>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</si>
  <si>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</si>
  <si>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</si>
  <si>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</si>
  <si>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</si>
  <si>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</si>
  <si>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</si>
  <si>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</si>
  <si>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</si>
  <si>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</si>
  <si>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</si>
  <si>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</si>
  <si>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</si>
  <si>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</si>
  <si>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</si>
  <si>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</si>
  <si>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</si>
  <si>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</si>
  <si>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</si>
  <si>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</si>
  <si>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</si>
  <si>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</si>
  <si>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</si>
  <si>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</si>
  <si>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</si>
  <si>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</si>
  <si>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</si>
  <si>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</si>
  <si>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</si>
  <si>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</si>
  <si>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</si>
  <si>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</si>
  <si>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</si>
  <si>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</si>
  <si>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</si>
  <si>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</si>
  <si>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</si>
  <si>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</si>
  <si>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</si>
  <si>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</si>
  <si>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</si>
  <si>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</si>
  <si>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</si>
  <si>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</si>
  <si>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</si>
  <si>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</si>
  <si>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</si>
  <si>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</si>
  <si>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</si>
  <si>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</si>
  <si>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</si>
  <si>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</si>
  <si>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</si>
  <si>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</si>
  <si>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</si>
  <si>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</si>
  <si>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</si>
  <si>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</si>
  <si>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</si>
  <si>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</si>
  <si>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</si>
  <si>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</si>
  <si>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</si>
  <si>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</si>
  <si>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</si>
  <si>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</si>
  <si>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</si>
  <si>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</si>
  <si>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</si>
  <si>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</si>
  <si>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</si>
  <si>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</si>
  <si>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</si>
  <si>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</si>
  <si>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</si>
  <si>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</si>
  <si>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</si>
  <si>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</si>
  <si>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</si>
  <si>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</si>
  <si>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</si>
  <si>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</si>
  <si>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</si>
  <si>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</si>
  <si>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</si>
  <si>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</si>
  <si>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</si>
  <si>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</si>
  <si>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</si>
  <si>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</si>
  <si>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</si>
  <si>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</si>
  <si>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</si>
  <si>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</si>
  <si>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</si>
  <si>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</si>
  <si>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</si>
  <si>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</si>
  <si>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</si>
  <si>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</si>
  <si>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</si>
  <si>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</si>
  <si>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</si>
  <si>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</si>
  <si>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</si>
  <si>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</si>
  <si>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</si>
  <si>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</si>
  <si>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</si>
  <si>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</si>
  <si>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</si>
  <si>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</si>
  <si>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</si>
  <si>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</si>
  <si>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</si>
  <si>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</si>
  <si>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</si>
  <si>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</si>
  <si>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</si>
  <si>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</si>
  <si>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</si>
  <si>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</si>
  <si>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</si>
  <si>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</si>
  <si>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</si>
  <si>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</si>
  <si>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</si>
  <si>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</si>
  <si>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</si>
  <si>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</si>
  <si>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</si>
  <si>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</si>
  <si>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</si>
  <si>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</si>
  <si>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</si>
  <si>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</si>
  <si>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</si>
  <si>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</si>
  <si>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</si>
  <si>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</si>
  <si>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</si>
  <si>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</si>
  <si>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</si>
  <si>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</si>
  <si>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</si>
  <si>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</si>
  <si>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</si>
  <si>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</si>
  <si>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</si>
  <si>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</si>
  <si>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</si>
  <si>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</si>
  <si>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</si>
  <si>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</si>
  <si>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</si>
  <si>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</si>
  <si>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</si>
  <si>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</si>
  <si>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</si>
  <si>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</si>
  <si>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</si>
  <si>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</si>
  <si>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</si>
  <si>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</si>
  <si>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</si>
  <si>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</si>
  <si>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</si>
  <si>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</si>
  <si>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</si>
  <si>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</si>
  <si>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</si>
  <si>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</si>
  <si>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</si>
  <si>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</si>
  <si>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</si>
  <si>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</si>
  <si>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</si>
  <si>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</si>
  <si>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</si>
  <si>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</si>
  <si>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</si>
  <si>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</si>
  <si>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</si>
  <si>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</si>
  <si>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</si>
  <si>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</si>
  <si>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</si>
  <si>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</si>
  <si>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</si>
  <si>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</si>
  <si>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</si>
  <si>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</si>
  <si>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</si>
  <si>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</si>
  <si>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</si>
  <si>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</si>
  <si>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</si>
  <si>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</si>
  <si>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</si>
  <si>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</si>
  <si>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</si>
  <si>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</si>
  <si>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</si>
  <si>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</si>
  <si>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</si>
  <si>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</si>
  <si>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</si>
  <si>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</si>
  <si>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</si>
  <si>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</si>
  <si>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</si>
  <si>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</si>
  <si>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</si>
  <si>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</si>
  <si>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</si>
  <si>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</si>
  <si>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</si>
  <si>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</si>
  <si>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</si>
  <si>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</si>
  <si>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</si>
  <si>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</si>
  <si>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</si>
  <si>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</si>
  <si>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</si>
  <si>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</si>
  <si>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</si>
  <si>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</si>
  <si>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</si>
  <si>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</si>
  <si>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</si>
  <si>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</si>
  <si>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</si>
  <si>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</si>
  <si>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</si>
  <si>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</si>
  <si>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</si>
  <si>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</si>
  <si>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</si>
  <si>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</si>
  <si>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</si>
  <si>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</si>
  <si>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</si>
  <si>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</si>
  <si>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</si>
  <si>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</si>
  <si>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</si>
  <si>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</si>
  <si>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</si>
  <si>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</si>
  <si>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</si>
  <si>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</si>
  <si>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</si>
  <si>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</si>
  <si>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</si>
  <si>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</si>
  <si>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</si>
  <si>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</si>
  <si>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</si>
  <si>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</si>
  <si>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</si>
  <si>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</si>
  <si>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</si>
  <si>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</si>
  <si>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</si>
  <si>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</si>
  <si>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</si>
  <si>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</si>
  <si>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</si>
  <si>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</si>
  <si>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</si>
  <si>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</si>
  <si>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</si>
  <si>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</si>
  <si>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</si>
  <si>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</si>
  <si>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</si>
  <si>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</si>
  <si>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</si>
  <si>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</si>
  <si>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</si>
  <si>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</si>
  <si>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</si>
  <si>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</si>
  <si>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</si>
  <si>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</si>
  <si>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</si>
  <si>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</si>
  <si>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</si>
  <si>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</si>
  <si>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</si>
  <si>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</si>
  <si>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</si>
  <si>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</si>
  <si>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</si>
  <si>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</si>
  <si>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</si>
  <si>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</si>
  <si>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</si>
  <si>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</si>
  <si>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</si>
  <si>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</si>
  <si>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</si>
  <si>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</si>
  <si>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</si>
  <si>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</si>
  <si>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</si>
  <si>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</si>
  <si>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</si>
  <si>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</si>
  <si>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</si>
  <si>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</si>
  <si>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</si>
  <si>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</si>
  <si>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</si>
  <si>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</si>
  <si>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</si>
  <si>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</si>
  <si>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</si>
  <si>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</si>
  <si>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</si>
  <si>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</si>
  <si>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</si>
  <si>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</si>
  <si>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</si>
  <si>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</si>
  <si>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</si>
  <si>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</si>
  <si>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</si>
  <si>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</si>
  <si>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</si>
  <si>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</si>
  <si>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</si>
  <si>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</si>
  <si>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</si>
  <si>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</si>
  <si>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</si>
  <si>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</si>
  <si>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</si>
  <si>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</si>
  <si>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</si>
  <si>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</si>
  <si>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</si>
  <si>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</si>
  <si>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</si>
  <si>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</si>
  <si>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</si>
  <si>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</si>
  <si>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</si>
  <si>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</si>
  <si>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</si>
  <si>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</si>
  <si>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</si>
  <si>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</si>
  <si>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</si>
  <si>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</si>
  <si>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</si>
  <si>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</si>
  <si>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</si>
  <si>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</si>
  <si>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</si>
  <si>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</si>
  <si>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</si>
  <si>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</si>
  <si>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</si>
  <si>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</si>
  <si>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</si>
  <si>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</si>
  <si>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</si>
  <si>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</si>
  <si>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</si>
  <si>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</si>
  <si>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</si>
  <si>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</si>
  <si>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</si>
  <si>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</si>
  <si>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</si>
  <si>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</si>
  <si>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</si>
  <si>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</si>
  <si>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</si>
  <si>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</si>
  <si>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</si>
  <si>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</si>
  <si>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</si>
  <si>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</si>
  <si>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</si>
  <si>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</si>
  <si>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</si>
  <si>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</si>
  <si>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</si>
  <si>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</si>
  <si>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</si>
  <si>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</si>
  <si>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</si>
  <si>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</si>
  <si>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</si>
  <si>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</si>
  <si>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</si>
  <si>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</si>
  <si>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</si>
  <si>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</si>
  <si>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</si>
  <si>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</si>
  <si>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</si>
  <si>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</si>
  <si>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</si>
  <si>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</si>
  <si>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</si>
  <si>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</si>
  <si>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</si>
  <si>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</si>
  <si>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</si>
  <si>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</si>
  <si>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</si>
  <si>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</si>
  <si>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</si>
  <si>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</si>
  <si>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</si>
  <si>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</si>
  <si>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</si>
  <si>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</si>
  <si>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</si>
  <si>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</si>
  <si>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</si>
  <si>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</si>
  <si>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</si>
  <si>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</si>
  <si>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</si>
  <si>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</si>
  <si>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</si>
  <si>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</si>
  <si>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</si>
  <si>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</si>
  <si>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</si>
  <si>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</si>
  <si>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</si>
  <si>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</si>
  <si>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</si>
  <si>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</si>
  <si>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</si>
  <si>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</si>
  <si>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</si>
  <si>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</si>
  <si>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</si>
  <si>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</si>
  <si>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</si>
  <si>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</si>
  <si>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</si>
  <si>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</si>
  <si>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</si>
  <si>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</si>
  <si>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</si>
  <si>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</si>
  <si>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</si>
  <si>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</si>
  <si>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</si>
  <si>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</si>
  <si>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</si>
  <si>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</si>
  <si>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</si>
  <si>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</si>
  <si>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</si>
  <si>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</si>
  <si>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</si>
  <si>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</si>
  <si>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</si>
  <si>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</si>
  <si>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</si>
  <si>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</si>
  <si>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</si>
  <si>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</si>
  <si>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</si>
  <si>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</si>
  <si>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</si>
  <si>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</si>
  <si>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</si>
  <si>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</si>
  <si>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</si>
  <si>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</si>
  <si>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</si>
  <si>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</si>
  <si>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</si>
  <si>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</si>
  <si>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</si>
  <si>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</si>
  <si>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</si>
  <si>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</si>
  <si>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</si>
  <si>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</si>
  <si>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</si>
  <si>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</si>
  <si>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</si>
  <si>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</si>
  <si>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</si>
  <si>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</si>
  <si>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</si>
  <si>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</si>
  <si>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</si>
  <si>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</si>
  <si>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</si>
  <si>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</si>
  <si>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</si>
  <si>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</si>
  <si>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</si>
  <si>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</si>
  <si>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</si>
  <si>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</si>
  <si>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</si>
  <si>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</si>
  <si>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</si>
  <si>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</si>
  <si>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</si>
  <si>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</si>
  <si>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</si>
  <si>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</si>
  <si>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</si>
  <si>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</si>
  <si>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</si>
  <si>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</si>
  <si>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</si>
  <si>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</si>
  <si>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</si>
  <si>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</si>
  <si>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</si>
  <si>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</si>
  <si>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</si>
  <si>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</si>
  <si>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</si>
  <si>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</si>
  <si>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</si>
  <si>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</si>
  <si>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</si>
  <si>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</si>
  <si>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</si>
  <si>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</si>
  <si>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</si>
  <si>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</si>
  <si>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</si>
  <si>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</si>
  <si>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</si>
  <si>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</si>
  <si>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</si>
  <si>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</si>
  <si>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</si>
  <si>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</si>
  <si>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</si>
  <si>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</si>
  <si>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</si>
  <si>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</si>
  <si>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</si>
  <si>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</si>
  <si>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</si>
  <si>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</si>
  <si>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</si>
  <si>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</si>
  <si>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</si>
  <si>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</si>
  <si>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</si>
  <si>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</si>
  <si>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</si>
  <si>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</si>
  <si>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</si>
  <si>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</si>
  <si>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</si>
  <si>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</si>
  <si>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</si>
  <si>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</si>
  <si>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</si>
  <si>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</si>
  <si>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</si>
  <si>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</si>
  <si>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</si>
  <si>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</si>
  <si>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</si>
  <si>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</si>
  <si>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</si>
  <si>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</si>
  <si>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</si>
  <si>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</si>
  <si>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</si>
  <si>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</si>
  <si>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</si>
  <si>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</si>
  <si>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</si>
  <si>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</si>
  <si>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</si>
  <si>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</si>
  <si>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</si>
  <si>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</si>
  <si>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</si>
  <si>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</si>
  <si>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</si>
  <si>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</si>
  <si>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</si>
  <si>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</si>
  <si>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</si>
  <si>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</si>
  <si>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</si>
  <si>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</si>
  <si>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</si>
  <si>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</si>
  <si>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</si>
  <si>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</si>
  <si>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</si>
  <si>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</si>
  <si>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</si>
  <si>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</si>
  <si>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</si>
  <si>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</si>
  <si>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</si>
  <si>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</si>
  <si>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</si>
  <si>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</si>
  <si>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</si>
  <si>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</si>
  <si>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</si>
  <si>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</si>
  <si>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</si>
  <si>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</si>
  <si>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</si>
  <si>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</si>
  <si>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</si>
  <si>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</si>
  <si>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</si>
  <si>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</si>
  <si>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</si>
  <si>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</si>
  <si>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</si>
  <si>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</si>
  <si>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</si>
  <si>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</si>
  <si>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</si>
  <si>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</si>
  <si>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</si>
  <si>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</si>
  <si>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</si>
  <si>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</si>
  <si>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</si>
  <si>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</si>
  <si>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</si>
  <si>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</si>
  <si>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</si>
  <si>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</si>
  <si>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</si>
  <si>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</si>
  <si>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</si>
  <si>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</si>
  <si>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</si>
  <si>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</si>
  <si>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</si>
  <si>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</si>
  <si>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</si>
  <si>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</si>
  <si>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</si>
  <si>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</si>
  <si>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</si>
  <si>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</si>
  <si>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</si>
  <si>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</si>
  <si>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</si>
  <si>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</si>
  <si>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</si>
  <si>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</si>
  <si>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</si>
  <si>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</si>
  <si>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</si>
  <si>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</si>
  <si>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</si>
  <si>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</si>
  <si>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</si>
  <si>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</si>
  <si>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</si>
  <si>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</si>
  <si>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</si>
  <si>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</si>
  <si>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</si>
  <si>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</si>
  <si>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</si>
  <si>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</si>
  <si>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</si>
  <si>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</si>
  <si>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</si>
  <si>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</si>
  <si>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</si>
  <si>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</si>
  <si>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</si>
  <si>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</si>
  <si>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</si>
  <si>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</si>
  <si>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</si>
  <si>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</si>
  <si>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</si>
  <si>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</si>
  <si>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</si>
  <si>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</si>
  <si>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</si>
  <si>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</si>
  <si>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</si>
  <si>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</si>
  <si>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</si>
  <si>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</si>
  <si>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</si>
  <si>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</si>
  <si>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</si>
  <si>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</si>
  <si>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</si>
  <si>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</si>
  <si>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</si>
  <si>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</si>
  <si>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</si>
  <si>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</si>
  <si>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</si>
  <si>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</si>
  <si>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</si>
  <si>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</si>
  <si>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</si>
  <si>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</si>
  <si>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</si>
  <si>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</si>
  <si>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</si>
  <si>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</si>
  <si>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</si>
  <si>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</si>
  <si>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</si>
  <si>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</si>
  <si>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</si>
  <si>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</si>
  <si>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</si>
  <si>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</si>
  <si>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</si>
  <si>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</si>
  <si>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</si>
  <si>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</si>
  <si>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</si>
  <si>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</si>
  <si>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</si>
  <si>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</si>
  <si>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</si>
  <si>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</si>
  <si>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</si>
  <si>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</si>
  <si>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</si>
  <si>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</si>
  <si>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</si>
  <si>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</si>
  <si>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</si>
  <si>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</si>
  <si>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</si>
  <si>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</si>
  <si>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</si>
  <si>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</si>
  <si>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</si>
  <si>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</si>
  <si>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</si>
  <si>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</si>
  <si>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</si>
  <si>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</si>
  <si>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</si>
  <si>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</si>
  <si>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</si>
  <si>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</si>
  <si>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</si>
  <si>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</si>
  <si>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</si>
  <si>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</si>
  <si>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</si>
  <si>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</si>
  <si>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</si>
  <si>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</si>
  <si>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</si>
  <si>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</si>
  <si>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</si>
  <si>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</si>
  <si>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</si>
  <si>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</si>
  <si>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</si>
  <si>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</si>
  <si>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</si>
  <si>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</si>
  <si>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</si>
  <si>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</si>
  <si>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</si>
  <si>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</si>
  <si>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</si>
  <si>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</si>
  <si>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</si>
  <si>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</si>
  <si>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</si>
  <si>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</si>
  <si>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</si>
  <si>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</si>
  <si>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</si>
  <si>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</si>
  <si>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</si>
  <si>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</si>
  <si>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</si>
  <si>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</si>
  <si>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</si>
  <si>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</si>
  <si>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</si>
  <si>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</si>
  <si>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</si>
  <si>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</si>
  <si>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</si>
  <si>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</si>
  <si>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</si>
  <si>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</si>
  <si>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</si>
  <si>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</si>
  <si>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</si>
  <si>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</si>
  <si>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</si>
  <si>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</si>
  <si>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</si>
  <si>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</si>
  <si>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</si>
  <si>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</si>
  <si>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</si>
  <si>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</si>
  <si>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</si>
  <si>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</si>
  <si>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</si>
  <si>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</si>
  <si>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</si>
  <si>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</si>
  <si>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</si>
  <si>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</si>
  <si>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</si>
  <si>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</si>
  <si>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</si>
  <si>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</si>
  <si>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</si>
  <si>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</si>
  <si>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</si>
  <si>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</si>
  <si>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</si>
  <si>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</si>
  <si>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</si>
  <si>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</si>
  <si>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</si>
  <si>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</si>
  <si>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</si>
  <si>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</si>
  <si>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</si>
  <si>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</si>
  <si>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</si>
  <si>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</si>
  <si>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</si>
  <si>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</si>
  <si>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</si>
  <si>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</si>
  <si>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</si>
  <si>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</si>
  <si>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</si>
  <si>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</si>
  <si>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</si>
  <si>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</si>
  <si>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</si>
  <si>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</si>
  <si>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</si>
  <si>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</si>
  <si>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</si>
  <si>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</si>
  <si>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</si>
  <si>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</si>
  <si>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</si>
  <si>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</si>
  <si>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</si>
  <si>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</si>
  <si>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</si>
  <si>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</si>
  <si>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</si>
  <si>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</si>
  <si>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</si>
  <si>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</si>
  <si>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</si>
  <si>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</si>
  <si>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</si>
  <si>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</si>
  <si>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</si>
  <si>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</si>
  <si>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</si>
  <si>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</si>
  <si>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</si>
  <si>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</si>
  <si>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</si>
  <si>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</si>
  <si>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</si>
  <si>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</si>
  <si>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</si>
  <si>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</si>
  <si>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</si>
  <si>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</si>
  <si>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</si>
  <si>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</si>
  <si>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</si>
  <si>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</si>
  <si>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</si>
  <si>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</si>
  <si>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</si>
  <si>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</si>
  <si>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</si>
  <si>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</si>
  <si>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</si>
  <si>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</si>
  <si>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</si>
  <si>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</si>
  <si>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</si>
  <si>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</si>
  <si>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</si>
  <si>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</si>
  <si>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</si>
  <si>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</si>
  <si>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</si>
  <si>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</si>
  <si>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</si>
  <si>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</si>
  <si>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</si>
  <si>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</si>
  <si>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</si>
  <si>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</si>
  <si>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</si>
  <si>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</si>
  <si>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</si>
  <si>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</si>
  <si>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</si>
  <si>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</si>
  <si>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</si>
  <si>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</si>
  <si>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</si>
  <si>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</si>
  <si>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</si>
  <si>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</si>
  <si>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</si>
  <si>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</si>
  <si>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</si>
  <si>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</si>
  <si>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</si>
  <si>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</si>
  <si>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</si>
  <si>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</si>
  <si>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</si>
  <si>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</si>
  <si>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</si>
  <si>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</si>
  <si>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</si>
  <si>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</si>
  <si>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</si>
  <si>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</si>
  <si>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</si>
  <si>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</si>
  <si>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</si>
  <si>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</si>
  <si>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</si>
  <si>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</si>
  <si>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</si>
  <si>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</si>
  <si>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</si>
  <si>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</si>
  <si>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</si>
  <si>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</si>
  <si>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</si>
  <si>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</si>
  <si>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</si>
  <si>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</si>
  <si>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</si>
  <si>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</si>
  <si>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</si>
  <si>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</si>
  <si>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</si>
  <si>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</si>
  <si>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</si>
  <si>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</si>
  <si>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</si>
  <si>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</si>
  <si>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</si>
  <si>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</si>
  <si>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</si>
  <si>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</si>
  <si>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</si>
  <si>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</si>
  <si>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</si>
  <si>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</si>
  <si>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</si>
  <si>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</si>
  <si>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</si>
  <si>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</si>
  <si>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</si>
  <si>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</si>
  <si>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</si>
  <si>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</si>
  <si>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</si>
  <si>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</si>
  <si>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</si>
  <si>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</si>
  <si>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</si>
  <si>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</si>
  <si>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</si>
  <si>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</si>
  <si>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</si>
  <si>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</si>
  <si>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</si>
  <si>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</si>
  <si>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</si>
  <si>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</si>
  <si>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</si>
  <si>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</si>
  <si>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</si>
  <si>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</si>
  <si>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</si>
  <si>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</si>
  <si>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</si>
  <si>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</si>
  <si>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</si>
  <si>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</si>
  <si>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</si>
  <si>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</si>
  <si>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</si>
  <si>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</si>
  <si>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</si>
  <si>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</si>
  <si>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</si>
  <si>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</si>
  <si>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</si>
  <si>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</si>
  <si>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</si>
  <si>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</si>
  <si>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</si>
  <si>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</si>
  <si>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</si>
  <si>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</si>
  <si>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</si>
  <si>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</si>
  <si>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</si>
  <si>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</si>
  <si>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</si>
  <si>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</si>
  <si>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</si>
  <si>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</si>
  <si>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</si>
  <si>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</si>
  <si>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</si>
  <si>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</si>
  <si>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</si>
  <si>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</si>
  <si>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</si>
  <si>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</si>
  <si>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</si>
  <si>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</si>
  <si>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</si>
  <si>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</si>
  <si>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</si>
  <si>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</si>
  <si>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</si>
  <si>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</si>
  <si>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</si>
  <si>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</si>
  <si>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</si>
  <si>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</si>
  <si>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</si>
  <si>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</si>
  <si>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</si>
  <si>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</si>
  <si>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</si>
  <si>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</si>
  <si>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</si>
  <si>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</si>
  <si>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</si>
  <si>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</si>
  <si>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</si>
  <si>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</si>
  <si>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</si>
  <si>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</si>
  <si>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</si>
  <si>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</si>
  <si>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</si>
  <si>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</si>
  <si>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</si>
  <si>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</si>
  <si>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</si>
  <si>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</si>
  <si>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</si>
  <si>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</si>
  <si>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</si>
  <si>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</si>
  <si>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</si>
  <si>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</si>
  <si>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</si>
  <si>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</si>
  <si>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</si>
  <si>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</si>
  <si>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</si>
  <si>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</si>
  <si>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</si>
  <si>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</si>
  <si>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</si>
  <si>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</si>
  <si>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</si>
  <si>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</si>
  <si>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</si>
  <si>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</si>
  <si>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</si>
  <si>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</si>
  <si>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</si>
  <si>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</si>
  <si>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</si>
  <si>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</si>
  <si>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</si>
  <si>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</si>
  <si>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</si>
  <si>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</si>
  <si>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</si>
  <si>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</si>
  <si>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</si>
  <si>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</si>
  <si>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</si>
  <si>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</si>
  <si>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</si>
  <si>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</si>
  <si>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</si>
  <si>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</si>
  <si>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</si>
  <si>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</si>
  <si>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</si>
  <si>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</si>
  <si>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</si>
  <si>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</si>
  <si>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</si>
  <si>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</si>
  <si>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</si>
  <si>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</si>
  <si>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</si>
  <si>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</si>
  <si>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</si>
  <si>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</si>
  <si>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</si>
  <si>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</si>
  <si>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</si>
  <si>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</si>
  <si>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</si>
  <si>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</si>
  <si>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</si>
  <si>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</si>
  <si>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</si>
  <si>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</si>
  <si>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</si>
  <si>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</si>
  <si>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</si>
  <si>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</si>
  <si>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</si>
  <si>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</si>
  <si>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</si>
  <si>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</si>
  <si>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</si>
  <si>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</si>
  <si>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</si>
  <si>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</si>
  <si>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</si>
  <si>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</si>
  <si>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</si>
  <si>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</si>
  <si>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</si>
  <si>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</si>
  <si>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</si>
  <si>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</si>
  <si>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</si>
  <si>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</si>
  <si>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</si>
  <si>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</si>
  <si>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</si>
  <si>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</si>
  <si>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</si>
  <si>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</si>
  <si>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</si>
  <si>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</si>
  <si>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</si>
  <si>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</si>
  <si>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</si>
  <si>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</si>
  <si>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</si>
  <si>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</si>
  <si>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</si>
  <si>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</si>
  <si>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</si>
  <si>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</si>
  <si>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</si>
  <si>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</si>
  <si>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</si>
  <si>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</si>
  <si>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</si>
  <si>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</si>
  <si>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</si>
  <si>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</si>
  <si>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</si>
  <si>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</si>
  <si>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</si>
  <si>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</si>
  <si>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</si>
  <si>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</si>
  <si>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</si>
  <si>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</si>
  <si>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</si>
  <si>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</si>
  <si>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</si>
  <si>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</si>
  <si>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</si>
  <si>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</si>
  <si>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</si>
  <si>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</si>
  <si>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</si>
  <si>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</si>
  <si>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</si>
  <si>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</si>
  <si>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</si>
  <si>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</si>
  <si>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</si>
  <si>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</si>
  <si>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</si>
  <si>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</si>
  <si>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</si>
  <si>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</si>
  <si>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</si>
  <si>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</si>
  <si>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</si>
  <si>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</si>
  <si>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</si>
  <si>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</si>
  <si>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</si>
  <si>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</si>
  <si>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</si>
  <si>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</si>
  <si>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</si>
  <si>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</si>
  <si>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</si>
  <si>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</si>
  <si>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</si>
  <si>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</si>
  <si>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</si>
  <si>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</si>
  <si>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</si>
  <si>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</si>
  <si>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</si>
  <si>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</si>
  <si>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</si>
  <si>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</si>
  <si>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</si>
  <si>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</si>
  <si>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</si>
  <si>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</si>
  <si>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</si>
  <si>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</si>
  <si>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</si>
  <si>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</si>
  <si>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</si>
  <si>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</si>
  <si>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</si>
  <si>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</si>
  <si>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</si>
  <si>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</si>
  <si>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</si>
  <si>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</si>
  <si>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</si>
  <si>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</si>
  <si>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</si>
  <si>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</si>
  <si>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</si>
  <si>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</si>
  <si>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</si>
  <si>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</si>
  <si>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</si>
  <si>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</si>
  <si>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</si>
  <si>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</si>
  <si>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</si>
  <si>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</si>
  <si>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</si>
  <si>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</si>
  <si>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</si>
  <si>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</si>
  <si>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</si>
  <si>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</si>
  <si>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</si>
  <si>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</si>
  <si>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</si>
  <si>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</si>
  <si>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</si>
  <si>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</si>
  <si>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</si>
  <si>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</si>
  <si>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</si>
  <si>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</si>
  <si>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</si>
  <si>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</si>
  <si>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</si>
  <si>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</si>
  <si>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</si>
  <si>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</si>
  <si>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</si>
  <si>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</si>
  <si>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</si>
  <si>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</si>
  <si>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</si>
  <si>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</si>
  <si>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</si>
  <si>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</si>
  <si>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</si>
  <si>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</si>
  <si>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</si>
  <si>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</si>
  <si>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</si>
  <si>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</si>
  <si>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</si>
  <si>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</si>
  <si>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</si>
  <si>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</si>
  <si>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</si>
  <si>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</si>
  <si>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</si>
  <si>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</si>
  <si>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</si>
  <si>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</si>
  <si>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</si>
  <si>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</si>
  <si>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</si>
  <si>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</si>
  <si>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</si>
  <si>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</si>
  <si>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</si>
  <si>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</si>
  <si>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</si>
  <si>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</si>
  <si>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</si>
  <si>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</si>
  <si>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</si>
  <si>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</si>
  <si>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</si>
  <si>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</si>
  <si>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</si>
  <si>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</si>
  <si>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</si>
  <si>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</si>
  <si>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</si>
  <si>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</si>
  <si>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</si>
  <si>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</si>
  <si>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</si>
  <si>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</si>
  <si>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</si>
  <si>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</si>
  <si>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</si>
  <si>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</si>
  <si>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</si>
  <si>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</si>
  <si>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</si>
  <si>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</si>
  <si>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</si>
  <si>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</si>
  <si>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</si>
  <si>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</si>
  <si>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</si>
  <si>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</si>
  <si>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</si>
  <si>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</si>
  <si>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</si>
  <si>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</si>
  <si>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</si>
  <si>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</si>
  <si>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</si>
  <si>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</si>
  <si>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</si>
  <si>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</si>
  <si>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</si>
  <si>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</si>
  <si>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</si>
  <si>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</si>
  <si>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</si>
  <si>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</si>
  <si>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</si>
  <si>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</si>
  <si>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</si>
  <si>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</si>
  <si>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</si>
  <si>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</si>
  <si>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</si>
  <si>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</si>
  <si>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</si>
  <si>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</si>
  <si>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</si>
  <si>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</si>
  <si>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</si>
  <si>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</si>
  <si>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</si>
  <si>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</si>
  <si>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</si>
  <si>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</si>
  <si>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</si>
  <si>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</si>
  <si>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</si>
  <si>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</si>
  <si>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</si>
  <si>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</si>
  <si>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</si>
  <si>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</si>
  <si>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</si>
  <si>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</si>
  <si>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</si>
  <si>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</si>
  <si>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</si>
  <si>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</si>
  <si>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</si>
  <si>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</si>
  <si>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</si>
  <si>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</si>
  <si>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</si>
  <si>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</si>
  <si>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</si>
  <si>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</si>
  <si>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</si>
  <si>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</si>
  <si>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</si>
  <si>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</si>
  <si>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</si>
  <si>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</si>
  <si>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</si>
  <si>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</si>
  <si>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</si>
  <si>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</si>
  <si>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</si>
  <si>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</si>
  <si>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</si>
  <si>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</si>
  <si>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</si>
  <si>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</si>
  <si>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</si>
  <si>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</si>
  <si>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</si>
  <si>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</si>
  <si>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</si>
  <si>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</si>
  <si>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</si>
  <si>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</si>
  <si>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</si>
  <si>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</si>
  <si>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</si>
  <si>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</si>
  <si>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</si>
  <si>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</si>
  <si>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</si>
  <si>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</si>
  <si>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</si>
  <si>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</si>
  <si>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</si>
  <si>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</si>
  <si>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</si>
  <si>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</si>
  <si>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</si>
  <si>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</si>
  <si>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</si>
  <si>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</si>
  <si>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</si>
  <si>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</si>
  <si>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</si>
  <si>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</si>
  <si>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</si>
  <si>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</si>
  <si>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</si>
  <si>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</si>
  <si>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</si>
  <si>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</si>
  <si>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</si>
  <si>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</si>
  <si>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</si>
  <si>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</si>
  <si>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</si>
  <si>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</si>
  <si>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</si>
  <si>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</si>
  <si>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</si>
  <si>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</si>
  <si>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</si>
  <si>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</si>
  <si>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</si>
  <si>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</si>
  <si>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</si>
  <si>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</si>
  <si>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</si>
  <si>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</si>
  <si>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</si>
  <si>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</si>
  <si>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</si>
  <si>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</si>
  <si>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</si>
  <si>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</si>
  <si>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</si>
  <si>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</si>
  <si>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</si>
  <si>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</si>
  <si>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</si>
  <si>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</si>
  <si>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</si>
  <si>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</si>
  <si>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</si>
  <si>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</si>
  <si>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</si>
  <si>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</si>
  <si>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</si>
  <si>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</si>
  <si>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</si>
  <si>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</si>
  <si>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</si>
  <si>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</si>
  <si>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</si>
  <si>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</si>
  <si>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</si>
  <si>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</si>
  <si>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</si>
  <si>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</si>
  <si>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</si>
  <si>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</si>
  <si>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</si>
  <si>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</si>
  <si>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</si>
  <si>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</si>
  <si>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</si>
  <si>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</si>
  <si>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</si>
  <si>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</si>
  <si>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</si>
  <si>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</si>
  <si>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</si>
  <si>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</si>
  <si>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</si>
  <si>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</si>
  <si>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</si>
  <si>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</si>
  <si>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</si>
  <si>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</si>
  <si>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</si>
  <si>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</si>
  <si>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</si>
  <si>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</si>
  <si>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</si>
  <si>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</si>
  <si>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</si>
  <si>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</si>
  <si>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</si>
  <si>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</si>
  <si>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</si>
  <si>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</si>
  <si>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</si>
  <si>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</si>
  <si>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</si>
  <si>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</si>
  <si>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</si>
  <si>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</si>
  <si>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</si>
  <si>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</si>
  <si>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</si>
  <si>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</si>
  <si>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</si>
  <si>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</si>
  <si>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</si>
  <si>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</si>
  <si>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</si>
  <si>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</si>
  <si>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</si>
  <si>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</si>
  <si>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</si>
  <si>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</si>
  <si>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</si>
  <si>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</si>
  <si>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</si>
  <si>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</si>
  <si>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</si>
  <si>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</si>
  <si>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</si>
  <si>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</si>
  <si>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</si>
  <si>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</si>
  <si>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</si>
  <si>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</si>
  <si>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</si>
  <si>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</si>
  <si>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</si>
  <si>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</si>
  <si>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</si>
  <si>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</si>
  <si>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</si>
  <si>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</si>
  <si>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</si>
  <si>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</si>
  <si>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</si>
  <si>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</si>
  <si>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</si>
  <si>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</si>
  <si>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</si>
  <si>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</si>
  <si>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</si>
  <si>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</si>
  <si>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</si>
  <si>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</si>
  <si>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</si>
  <si>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</si>
  <si>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</si>
  <si>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</si>
  <si>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</si>
  <si>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</si>
  <si>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</si>
  <si>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</si>
  <si>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</si>
  <si>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</si>
  <si>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</si>
  <si>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</si>
  <si>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</si>
  <si>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</si>
  <si>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</si>
  <si>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</si>
  <si>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</si>
  <si>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</si>
  <si>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</si>
  <si>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</si>
  <si>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</si>
  <si>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</si>
  <si>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</si>
  <si>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</si>
  <si>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</si>
  <si>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</si>
  <si>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</si>
  <si>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</si>
  <si>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</si>
  <si>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</si>
  <si>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</si>
  <si>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</si>
  <si>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</si>
  <si>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</si>
  <si>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</si>
  <si>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</si>
  <si>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</si>
  <si>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</si>
  <si>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</si>
  <si>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</si>
  <si>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</si>
  <si>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</si>
  <si>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</si>
  <si>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</si>
  <si>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</si>
  <si>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</si>
  <si>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</si>
  <si>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</si>
  <si>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</si>
  <si>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</si>
  <si>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</si>
  <si>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</si>
  <si>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</si>
  <si>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</si>
  <si>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</si>
  <si>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</si>
  <si>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</si>
  <si>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</si>
  <si>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</si>
  <si>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</si>
  <si>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</si>
  <si>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</si>
  <si>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</si>
  <si>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</si>
  <si>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</si>
  <si>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</si>
  <si>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</si>
  <si>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</si>
  <si>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</si>
  <si>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</si>
  <si>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</si>
  <si>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</si>
  <si>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</si>
  <si>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</si>
  <si>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</si>
  <si>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</si>
  <si>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</si>
  <si>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</si>
  <si>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</si>
  <si>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</si>
  <si>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</si>
  <si>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</si>
  <si>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</si>
  <si>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</si>
  <si>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</si>
  <si>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</si>
  <si>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</si>
  <si>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</si>
  <si>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</si>
  <si>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</si>
  <si>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</si>
  <si>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</si>
  <si>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</si>
  <si>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</si>
  <si>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</si>
  <si>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</si>
  <si>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</si>
  <si>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</si>
  <si>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</si>
  <si>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</si>
  <si>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</si>
  <si>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</si>
  <si>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</si>
  <si>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</si>
  <si>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</si>
  <si>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</si>
  <si>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</si>
  <si>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</si>
  <si>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</si>
  <si>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</si>
  <si>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</si>
  <si>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</si>
  <si>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</si>
  <si>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</si>
  <si>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</si>
  <si>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</si>
  <si>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</si>
  <si>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</si>
  <si>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</si>
  <si>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</si>
  <si>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</si>
  <si>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</si>
  <si>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</si>
  <si>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</si>
  <si>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</si>
  <si>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</si>
  <si>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</si>
  <si>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</si>
  <si>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</si>
  <si>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</si>
  <si>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</si>
  <si>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</si>
  <si>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</si>
  <si>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</si>
  <si>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</si>
  <si>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</si>
  <si>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</si>
  <si>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</si>
  <si>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</si>
  <si>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</si>
  <si>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</si>
  <si>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</si>
  <si>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</si>
  <si>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</si>
  <si>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</si>
  <si>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</si>
  <si>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</si>
  <si>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</si>
  <si>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</si>
  <si>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</si>
  <si>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</si>
  <si>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</si>
  <si>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</si>
  <si>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</si>
  <si>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</si>
  <si>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</si>
  <si>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</si>
  <si>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</si>
  <si>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</si>
  <si>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</si>
  <si>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</si>
  <si>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</si>
  <si>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</si>
  <si>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</si>
  <si>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</si>
  <si>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</si>
  <si>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</si>
  <si>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</si>
  <si>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</si>
  <si>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</si>
  <si>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</si>
  <si>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</si>
  <si>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</si>
  <si>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</si>
  <si>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</si>
  <si>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</si>
  <si>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</si>
  <si>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</si>
  <si>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</si>
  <si>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</si>
  <si>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</si>
  <si>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</si>
  <si>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</si>
  <si>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</si>
  <si>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</si>
  <si>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</si>
  <si>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</si>
  <si>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</si>
  <si>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</si>
  <si>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</si>
  <si>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</si>
  <si>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</si>
  <si>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</si>
  <si>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</si>
  <si>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</si>
  <si>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</si>
  <si>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</si>
  <si>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</si>
  <si>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</si>
  <si>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</si>
  <si>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</si>
  <si>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</si>
  <si>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</si>
  <si>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</si>
  <si>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</si>
  <si>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</si>
  <si>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</si>
  <si>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</si>
  <si>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</si>
  <si>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</si>
  <si>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</si>
  <si>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</si>
  <si>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</si>
  <si>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</si>
  <si>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</si>
  <si>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</si>
  <si>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</si>
  <si>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</si>
  <si>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</si>
  <si>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</si>
  <si>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</si>
  <si>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</si>
  <si>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</si>
  <si>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</si>
  <si>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</si>
  <si>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</si>
  <si>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</si>
  <si>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</si>
  <si>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</si>
  <si>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</si>
  <si>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</si>
  <si>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</si>
  <si>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</si>
  <si>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</si>
  <si>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</si>
  <si>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</si>
  <si>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</si>
  <si>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</si>
  <si>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</si>
  <si>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</si>
  <si>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</si>
  <si>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</si>
  <si>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</si>
  <si>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</si>
  <si>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</si>
  <si>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</si>
  <si>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</si>
  <si>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</si>
  <si>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</si>
  <si>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</si>
  <si>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</si>
  <si>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</si>
  <si>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</si>
  <si>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</si>
  <si>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</si>
  <si>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</si>
  <si>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</si>
  <si>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</si>
  <si>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</si>
  <si>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</si>
  <si>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</si>
  <si>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</si>
  <si>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</si>
  <si>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</si>
  <si>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</si>
  <si>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</si>
  <si>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</si>
  <si>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</si>
  <si>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</si>
  <si>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</si>
  <si>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</si>
  <si>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</si>
  <si>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</si>
  <si>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</si>
  <si>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</si>
  <si>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</si>
  <si>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</si>
  <si>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</si>
  <si>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</si>
  <si>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</si>
  <si>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</si>
  <si>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</si>
  <si>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</si>
  <si>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</si>
  <si>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</si>
  <si>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</si>
  <si>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</si>
  <si>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</si>
  <si>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</si>
  <si>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</si>
  <si>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</si>
  <si>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</si>
  <si>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</si>
  <si>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</si>
  <si>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</si>
  <si>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</si>
  <si>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</si>
  <si>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</si>
  <si>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</si>
  <si>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</si>
  <si>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</si>
  <si>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</si>
  <si>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</si>
  <si>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</si>
  <si>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</si>
  <si>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</si>
  <si>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</si>
  <si>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</si>
  <si>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</si>
  <si>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</si>
  <si>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</si>
  <si>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</si>
  <si>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</si>
  <si>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</si>
  <si>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</si>
  <si>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</si>
  <si>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</si>
  <si>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</si>
  <si>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</si>
  <si>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</si>
  <si>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</si>
  <si>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</si>
  <si>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</si>
  <si>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</si>
  <si>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</si>
  <si>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</si>
  <si>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</si>
  <si>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</si>
  <si>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</si>
  <si>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</si>
  <si>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</si>
  <si>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</si>
  <si>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</si>
  <si>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</si>
  <si>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</si>
  <si>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</si>
  <si>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</si>
  <si>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</si>
  <si>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</si>
  <si>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</si>
  <si>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</si>
  <si>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</si>
  <si>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</si>
  <si>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</si>
  <si>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</si>
  <si>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</si>
  <si>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</si>
  <si>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</si>
  <si>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</si>
  <si>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</si>
  <si>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</si>
  <si>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</si>
  <si>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</si>
  <si>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</si>
  <si>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</si>
  <si>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</si>
  <si>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</si>
  <si>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</si>
  <si>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</si>
  <si>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</si>
  <si>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</si>
  <si>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</si>
  <si>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</si>
  <si>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</si>
  <si>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</si>
  <si>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</si>
  <si>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</si>
  <si>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</si>
  <si>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</si>
  <si>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</si>
  <si>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</si>
  <si>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</si>
  <si>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</si>
  <si>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</si>
  <si>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</si>
  <si>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</si>
  <si>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</si>
  <si>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</si>
  <si>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</si>
  <si>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</si>
  <si>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</si>
  <si>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</si>
  <si>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</si>
  <si>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</si>
  <si>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</si>
  <si>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</si>
  <si>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</si>
  <si>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</si>
  <si>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</si>
  <si>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</si>
  <si>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</si>
  <si>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</si>
  <si>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</si>
  <si>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</si>
  <si>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</si>
  <si>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</si>
  <si>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</si>
  <si>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</si>
  <si>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</si>
  <si>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</si>
  <si>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</si>
  <si>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</si>
  <si>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</si>
  <si>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</si>
  <si>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</si>
  <si>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</si>
  <si>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</si>
  <si>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</si>
  <si>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</si>
  <si>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</si>
  <si>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</si>
  <si>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</si>
  <si>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</si>
  <si>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</si>
  <si>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</si>
  <si>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</si>
  <si>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</si>
  <si>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</si>
  <si>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</si>
  <si>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</si>
  <si>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</si>
  <si>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</si>
  <si>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</si>
  <si>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</si>
  <si>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</si>
  <si>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</si>
  <si>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</si>
  <si>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</si>
  <si>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</si>
  <si>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</si>
  <si>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</si>
  <si>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</si>
  <si>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</si>
  <si>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</si>
  <si>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</si>
  <si>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</si>
  <si>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</si>
  <si>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</si>
  <si>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</si>
  <si>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</si>
  <si>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</si>
  <si>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</si>
  <si>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</si>
  <si>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</si>
  <si>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</si>
  <si>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</si>
  <si>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</si>
  <si>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</si>
  <si>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</si>
  <si>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</si>
  <si>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</si>
  <si>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</si>
  <si>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</si>
  <si>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</si>
  <si>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</si>
  <si>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</si>
  <si>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</si>
  <si>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</si>
  <si>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</si>
  <si>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</si>
  <si>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</si>
  <si>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</si>
  <si>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</si>
  <si>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</si>
  <si>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</si>
  <si>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</si>
  <si>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</si>
  <si>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</si>
  <si>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</si>
  <si>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</si>
  <si>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</si>
  <si>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</si>
  <si>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</si>
  <si>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</si>
  <si>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</si>
  <si>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</si>
  <si>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</si>
  <si>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</si>
  <si>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</si>
  <si>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</si>
  <si>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</si>
  <si>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</si>
  <si>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</si>
  <si>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</si>
  <si>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</si>
  <si>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</si>
  <si>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</si>
  <si>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</si>
  <si>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</si>
  <si>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</si>
  <si>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</si>
  <si>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</si>
  <si>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</si>
  <si>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</si>
  <si>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</si>
  <si>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</si>
  <si>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</si>
  <si>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</si>
  <si>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</si>
  <si>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</si>
  <si>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</si>
  <si>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</si>
  <si>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</si>
  <si>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</si>
  <si>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</si>
  <si>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</si>
  <si>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</si>
  <si>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</si>
  <si>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</si>
  <si>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</si>
  <si>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</si>
  <si>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</si>
  <si>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</si>
  <si>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</si>
  <si>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</si>
  <si>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</si>
  <si>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</si>
  <si>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</si>
  <si>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</si>
  <si>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</si>
  <si>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</si>
  <si>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</si>
  <si>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</si>
  <si>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</si>
  <si>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</si>
  <si>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</si>
  <si>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</si>
  <si>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</si>
  <si>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</si>
  <si>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</si>
  <si>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</si>
  <si>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</si>
  <si>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</si>
  <si>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</si>
  <si>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</si>
  <si>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</si>
  <si>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</si>
  <si>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</si>
  <si>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</si>
  <si>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</si>
  <si>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</si>
  <si>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</si>
  <si>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</si>
  <si>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</si>
  <si>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</si>
  <si>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</si>
  <si>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</si>
  <si>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</si>
  <si>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</si>
  <si>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</si>
  <si>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</si>
  <si>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</si>
  <si>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</si>
  <si>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</si>
  <si>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</si>
  <si>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</si>
  <si>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</si>
  <si>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</si>
  <si>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</si>
  <si>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</si>
  <si>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</si>
  <si>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</si>
  <si>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</si>
  <si>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</si>
  <si>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</si>
  <si>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</si>
  <si>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</si>
  <si>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</si>
  <si>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</si>
  <si>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</si>
  <si>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</si>
  <si>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</si>
  <si>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</si>
  <si>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</si>
  <si>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</si>
  <si>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</si>
  <si>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</si>
  <si>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</si>
  <si>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</si>
  <si>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</si>
  <si>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</si>
  <si>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</si>
  <si>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</si>
  <si>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</si>
  <si>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</si>
  <si>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</si>
  <si>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</si>
  <si>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</si>
  <si>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</si>
  <si>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</si>
  <si>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</si>
  <si>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</si>
  <si>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</si>
  <si>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</si>
  <si>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</si>
  <si>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</si>
  <si>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</si>
  <si>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</si>
  <si>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</si>
  <si>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</si>
  <si>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</si>
  <si>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</si>
  <si>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</si>
  <si>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</si>
  <si>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</si>
  <si>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</si>
  <si>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</si>
  <si>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</si>
  <si>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</si>
  <si>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</si>
  <si>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</si>
  <si>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</si>
  <si>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</si>
  <si>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</si>
  <si>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</si>
  <si>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</si>
  <si>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</si>
  <si>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</si>
  <si>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</si>
  <si>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</si>
  <si>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</si>
  <si>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</si>
  <si>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</si>
  <si>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</si>
  <si>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</si>
  <si>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</si>
  <si>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</si>
  <si>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</si>
  <si>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</si>
  <si>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</si>
  <si>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</si>
  <si>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</si>
  <si>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</si>
  <si>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</si>
  <si>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</si>
  <si>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</si>
  <si>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</si>
  <si>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</si>
  <si>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</si>
  <si>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</si>
  <si>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</si>
  <si>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</si>
  <si>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</si>
  <si>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</si>
  <si>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</si>
  <si>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</si>
  <si>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</si>
  <si>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</si>
  <si>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</si>
  <si>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</si>
  <si>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</si>
  <si>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</si>
  <si>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</si>
  <si>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</si>
  <si>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</si>
  <si>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</si>
  <si>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</si>
  <si>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</si>
  <si>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</si>
  <si>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</si>
  <si>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</si>
  <si>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</si>
  <si>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</si>
  <si>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</si>
  <si>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</si>
  <si>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</si>
  <si>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</si>
  <si>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</si>
  <si>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</si>
  <si>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</si>
  <si>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</si>
  <si>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</si>
  <si>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</si>
  <si>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</si>
  <si>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</si>
  <si>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</si>
  <si>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</si>
  <si>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</si>
  <si>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</si>
  <si>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</si>
  <si>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</si>
  <si>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</si>
  <si>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</si>
  <si>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</si>
  <si>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</si>
  <si>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</si>
  <si>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</si>
  <si>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</si>
  <si>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</si>
  <si>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</si>
  <si>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</si>
  <si>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</si>
  <si>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</si>
  <si>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</si>
  <si>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</si>
  <si>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</si>
  <si>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</si>
  <si>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</si>
  <si>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</si>
  <si>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</si>
  <si>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</si>
  <si>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</si>
  <si>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</si>
  <si>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</si>
  <si>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</si>
  <si>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</si>
  <si>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</si>
  <si>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</si>
  <si>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</si>
  <si>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</si>
  <si>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</si>
  <si>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</si>
  <si>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</si>
  <si>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</si>
  <si>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</si>
  <si>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</si>
  <si>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</si>
  <si>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</si>
  <si>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</si>
  <si>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</si>
  <si>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</si>
  <si>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</si>
  <si>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</si>
  <si>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</si>
  <si>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</si>
  <si>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</si>
  <si>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</si>
  <si>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</si>
  <si>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</si>
  <si>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</si>
  <si>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</si>
  <si>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</si>
  <si>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</si>
  <si>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</si>
  <si>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</si>
  <si>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</si>
  <si>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</si>
  <si>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</si>
  <si>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</si>
  <si>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</si>
  <si>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</si>
  <si>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</si>
  <si>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</si>
  <si>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</si>
  <si>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</si>
  <si>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</si>
  <si>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</si>
  <si>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</si>
  <si>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</si>
  <si>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</si>
  <si>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</si>
  <si>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</si>
  <si>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</si>
  <si>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</si>
  <si>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</si>
  <si>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</si>
  <si>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</si>
  <si>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</si>
  <si>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</si>
  <si>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</si>
  <si>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</si>
  <si>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</si>
  <si>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</si>
  <si>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</si>
  <si>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</si>
  <si>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</si>
  <si>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</si>
  <si>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</si>
  <si>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</si>
  <si>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</si>
  <si>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</si>
  <si>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</si>
  <si>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</si>
  <si>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</si>
  <si>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</si>
  <si>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</si>
  <si>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</si>
  <si>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</si>
  <si>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</si>
  <si>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</si>
  <si>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</si>
  <si>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</si>
  <si>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</si>
  <si>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</si>
  <si>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</si>
  <si>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</si>
  <si>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</si>
  <si>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</si>
  <si>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</si>
  <si>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</si>
  <si>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</si>
  <si>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</si>
  <si>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</si>
  <si>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</si>
  <si>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</si>
  <si>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</si>
  <si>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</si>
  <si>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</si>
  <si>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</si>
  <si>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</si>
  <si>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</si>
  <si>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</si>
  <si>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</si>
  <si>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</si>
  <si>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</si>
  <si>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</si>
  <si>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</si>
  <si>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</si>
  <si>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</si>
  <si>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</si>
  <si>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</si>
  <si>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</si>
  <si>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</si>
  <si>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</si>
  <si>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</si>
  <si>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</si>
  <si>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</si>
  <si>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</si>
  <si>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</si>
  <si>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</si>
  <si>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</si>
  <si>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</si>
  <si>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</si>
  <si>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</si>
  <si>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</si>
  <si>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</si>
  <si>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</si>
  <si>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</si>
  <si>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</si>
  <si>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</si>
  <si>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</si>
  <si>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</si>
  <si>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</si>
  <si>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</si>
  <si>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</si>
  <si>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</si>
  <si>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</si>
  <si>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</si>
  <si>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</si>
  <si>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</si>
  <si>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</si>
  <si>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</si>
  <si>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</si>
  <si>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</si>
  <si>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</si>
  <si>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</si>
  <si>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</si>
  <si>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</si>
  <si>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</si>
  <si>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</si>
  <si>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</si>
  <si>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</si>
  <si>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</si>
  <si>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</si>
  <si>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</si>
  <si>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</si>
  <si>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</si>
  <si>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</si>
  <si>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</si>
  <si>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</si>
  <si>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</si>
  <si>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</si>
  <si>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</si>
  <si>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</si>
  <si>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</si>
  <si>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</si>
  <si>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</si>
  <si>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</si>
  <si>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</si>
  <si>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</si>
  <si>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</si>
  <si>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</si>
  <si>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</si>
  <si>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</si>
  <si>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</si>
  <si>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</si>
  <si>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</si>
  <si>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</si>
  <si>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</si>
  <si>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</si>
  <si>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</si>
  <si>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</si>
  <si>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</si>
  <si>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</si>
  <si>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</si>
  <si>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</si>
  <si>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</si>
  <si>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</si>
  <si>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</si>
  <si>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</si>
  <si>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</si>
  <si>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</si>
  <si>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</si>
  <si>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</si>
  <si>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</si>
  <si>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</si>
  <si>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</si>
  <si>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</si>
  <si>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</si>
  <si>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</si>
  <si>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</si>
  <si>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</si>
  <si>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</si>
  <si>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</si>
  <si>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</si>
  <si>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</si>
  <si>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</si>
  <si>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</si>
  <si>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</si>
  <si>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</si>
  <si>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</si>
  <si>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</si>
  <si>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</si>
  <si>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</si>
  <si>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</si>
  <si>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</si>
  <si>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</si>
  <si>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</si>
  <si>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</si>
  <si>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</si>
  <si>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</si>
  <si>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</si>
  <si>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</si>
  <si>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</si>
  <si>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</si>
  <si>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</si>
  <si>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</si>
  <si>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</si>
  <si>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</si>
  <si>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</si>
  <si>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</si>
  <si>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</si>
  <si>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</si>
  <si>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</si>
  <si>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</si>
  <si>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</si>
  <si>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</si>
  <si>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</si>
  <si>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</si>
  <si>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</si>
  <si>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</si>
  <si>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</si>
  <si>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</si>
  <si>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</si>
  <si>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</si>
  <si>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</si>
  <si>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</si>
  <si>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</si>
  <si>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</si>
  <si>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</si>
  <si>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</si>
  <si>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</si>
  <si>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</si>
  <si>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</si>
  <si>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</si>
  <si>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</si>
  <si>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</si>
  <si>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</si>
  <si>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</si>
  <si>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</si>
  <si>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</si>
  <si>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</si>
  <si>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</si>
  <si>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</si>
  <si>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</si>
  <si>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</si>
  <si>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</si>
  <si>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</si>
  <si>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</si>
  <si>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</si>
  <si>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</si>
  <si>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</si>
  <si>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</si>
  <si>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</si>
  <si>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</si>
  <si>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</si>
  <si>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</si>
  <si>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</si>
  <si>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</si>
  <si>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</si>
  <si>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</si>
  <si>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</si>
  <si>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</si>
  <si>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</si>
  <si>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</si>
  <si>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</si>
  <si>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</si>
  <si>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</si>
  <si>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</si>
  <si>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</si>
  <si>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</si>
  <si>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</si>
  <si>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</si>
  <si>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</si>
  <si>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</si>
  <si>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</si>
  <si>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</si>
  <si>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</si>
  <si>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</si>
  <si>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</si>
  <si>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</si>
  <si>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</si>
  <si>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</si>
  <si>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</si>
  <si>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</si>
  <si>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</si>
  <si>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</si>
  <si>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</si>
  <si>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</si>
  <si>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</si>
  <si>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</si>
  <si>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</si>
  <si>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</si>
  <si>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</si>
  <si>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</si>
  <si>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</si>
  <si>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</si>
  <si>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</si>
  <si>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</si>
  <si>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</si>
  <si>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</si>
  <si>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</si>
  <si>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</si>
  <si>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</si>
  <si>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</si>
  <si>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</si>
  <si>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</si>
  <si>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</si>
  <si>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</si>
  <si>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</si>
  <si>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</si>
  <si>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</si>
  <si>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</si>
  <si>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</si>
  <si>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</si>
  <si>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</si>
  <si>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</si>
  <si>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</si>
  <si>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</si>
  <si>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</si>
  <si>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</si>
  <si>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</si>
  <si>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</si>
  <si>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</si>
  <si>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</si>
  <si>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</si>
  <si>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</si>
  <si>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</si>
  <si>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</si>
  <si>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</si>
  <si>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</si>
  <si>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</si>
  <si>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</si>
  <si>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</si>
  <si>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</si>
  <si>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</si>
  <si>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</si>
  <si>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</si>
  <si>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</si>
  <si>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</si>
  <si>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</si>
  <si>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</si>
  <si>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</si>
  <si>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</si>
  <si>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</si>
  <si>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</si>
  <si>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</si>
  <si>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</si>
  <si>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</si>
  <si>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</si>
  <si>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</si>
  <si>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</si>
  <si>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</si>
  <si>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</si>
  <si>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</si>
  <si>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</si>
  <si>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</si>
  <si>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</si>
  <si>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</si>
  <si>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</si>
  <si>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</si>
  <si>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</si>
  <si>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</si>
  <si>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</si>
  <si>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</si>
  <si>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</si>
  <si>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</si>
  <si>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</si>
  <si>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</si>
  <si>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</si>
  <si>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</si>
  <si>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</si>
  <si>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</si>
  <si>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</si>
  <si>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</si>
  <si>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</si>
  <si>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</si>
  <si>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</si>
  <si>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</si>
  <si>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</si>
  <si>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</si>
  <si>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</si>
  <si>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</si>
  <si>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</si>
  <si>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</si>
  <si>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</si>
  <si>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</si>
  <si>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</si>
  <si>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</si>
  <si>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</si>
  <si>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</si>
  <si>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</si>
  <si>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</si>
  <si>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</si>
  <si>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</si>
  <si>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</si>
  <si>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</si>
  <si>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</si>
  <si>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</si>
  <si>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</si>
  <si>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</si>
  <si>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</si>
  <si>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</si>
  <si>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</si>
  <si>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</si>
  <si>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</si>
  <si>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</si>
  <si>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</si>
  <si>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</si>
  <si>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</si>
  <si>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</si>
  <si>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</si>
  <si>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</si>
  <si>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</si>
  <si>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</si>
  <si>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</si>
  <si>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</si>
  <si>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</si>
  <si>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</si>
  <si>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</si>
  <si>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</si>
  <si>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</si>
  <si>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</si>
  <si>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</si>
  <si>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</si>
  <si>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</si>
  <si>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</si>
  <si>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</si>
  <si>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</si>
  <si>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</si>
  <si>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</si>
  <si>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</si>
  <si>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</si>
  <si>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</si>
  <si>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</si>
  <si>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</si>
  <si>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</si>
  <si>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</si>
  <si>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</si>
  <si>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</si>
  <si>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</si>
  <si>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</si>
  <si>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</si>
  <si>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</si>
  <si>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</si>
  <si>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</si>
  <si>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</si>
  <si>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</si>
  <si>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</si>
  <si>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</si>
  <si>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</si>
  <si>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</si>
  <si>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</si>
  <si>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</si>
  <si>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</si>
  <si>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</si>
  <si>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</si>
  <si>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</si>
  <si>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</si>
  <si>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</si>
  <si>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</si>
  <si>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</si>
  <si>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</si>
  <si>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</si>
  <si>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</si>
  <si>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</si>
  <si>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</si>
  <si>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</si>
  <si>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</si>
  <si>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</si>
  <si>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</si>
  <si>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</si>
  <si>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</si>
  <si>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</si>
  <si>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</si>
  <si>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</si>
  <si>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</si>
  <si>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</si>
  <si>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</si>
  <si>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</si>
  <si>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</si>
  <si>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</si>
  <si>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</si>
  <si>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</si>
  <si>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</si>
  <si>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</si>
  <si>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</si>
  <si>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</si>
  <si>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</si>
  <si>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</si>
  <si>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</si>
  <si>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</si>
  <si>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</si>
  <si>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</si>
  <si>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</si>
  <si>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</si>
  <si>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</si>
  <si>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</si>
  <si>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</si>
  <si>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</si>
  <si>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</si>
  <si>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</si>
  <si>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</si>
  <si>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</si>
  <si>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</si>
  <si>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</si>
  <si>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</si>
  <si>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</si>
  <si>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</si>
  <si>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</si>
  <si>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</si>
  <si>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</si>
  <si>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</si>
  <si>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</si>
  <si>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</si>
  <si>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</si>
  <si>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</si>
  <si>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</si>
  <si>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</si>
  <si>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</si>
  <si>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</si>
  <si>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</si>
  <si>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</si>
  <si>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</si>
  <si>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</si>
  <si>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</si>
  <si>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</si>
  <si>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</si>
  <si>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</si>
  <si>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</si>
  <si>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</si>
  <si>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</si>
  <si>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</si>
  <si>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</si>
  <si>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</si>
  <si>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</si>
  <si>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</si>
  <si>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</si>
  <si>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</si>
  <si>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</si>
  <si>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</si>
  <si>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</si>
  <si>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</si>
  <si>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</si>
  <si>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</si>
  <si>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</si>
  <si>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</si>
  <si>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</si>
  <si>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</si>
  <si>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</si>
  <si>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</si>
  <si>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</si>
  <si>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</si>
  <si>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</si>
  <si>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</si>
  <si>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</si>
  <si>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</si>
  <si>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</si>
  <si>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</si>
  <si>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</si>
  <si>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</si>
  <si>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</si>
  <si>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</si>
  <si>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</si>
  <si>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</si>
  <si>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</si>
  <si>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</si>
  <si>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</si>
  <si>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</si>
  <si>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</si>
  <si>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</si>
  <si>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</si>
  <si>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</si>
  <si>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</si>
  <si>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</si>
  <si>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</si>
  <si>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</si>
  <si>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</si>
  <si>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</si>
  <si>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</si>
  <si>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</si>
  <si>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</si>
  <si>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</si>
  <si>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</si>
  <si>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</si>
  <si>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</si>
  <si>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</si>
  <si>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</si>
  <si>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</si>
  <si>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</si>
  <si>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</si>
  <si>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</si>
  <si>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</si>
  <si>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</si>
  <si>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</si>
  <si>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</si>
  <si>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</si>
  <si>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</si>
  <si>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</si>
  <si>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</si>
  <si>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</si>
  <si>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</si>
  <si>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</si>
  <si>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</si>
  <si>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</si>
  <si>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</si>
  <si>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</si>
  <si>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</si>
  <si>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</si>
  <si>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</si>
  <si>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</si>
  <si>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</si>
  <si>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</si>
  <si>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</si>
  <si>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</si>
  <si>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</si>
  <si>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</si>
  <si>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</si>
  <si>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</si>
  <si>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</si>
  <si>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</si>
  <si>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</si>
  <si>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</si>
  <si>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</si>
  <si>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</si>
  <si>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</si>
  <si>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</si>
  <si>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</si>
  <si>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</si>
  <si>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</si>
  <si>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</si>
  <si>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</si>
  <si>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</si>
  <si>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</si>
  <si>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</si>
  <si>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</si>
  <si>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</si>
  <si>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</si>
  <si>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</si>
  <si>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</si>
  <si>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</si>
  <si>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</si>
  <si>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</si>
  <si>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</si>
  <si>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</si>
  <si>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</si>
  <si>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</si>
  <si>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</si>
  <si>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</si>
  <si>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</si>
  <si>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</si>
  <si>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</si>
  <si>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</si>
  <si>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</si>
  <si>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</si>
  <si>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</si>
  <si>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</si>
  <si>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</si>
  <si>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</si>
  <si>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</si>
  <si>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</si>
  <si>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</si>
  <si>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</si>
  <si>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</si>
  <si>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</si>
  <si>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</si>
  <si>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</si>
  <si>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</si>
  <si>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</si>
  <si>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</si>
  <si>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</si>
  <si>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</si>
  <si>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</si>
  <si>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</si>
  <si>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</si>
  <si>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</si>
  <si>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</si>
  <si>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</si>
  <si>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</si>
  <si>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</si>
  <si>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</si>
  <si>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</si>
  <si>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</si>
  <si>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</si>
  <si>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</si>
  <si>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</si>
  <si>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</si>
  <si>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</si>
  <si>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</si>
  <si>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</si>
  <si>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</si>
  <si>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</si>
  <si>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</si>
  <si>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</si>
  <si>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</si>
  <si>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</si>
  <si>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</si>
  <si>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</si>
  <si>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</si>
  <si>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</si>
  <si>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</si>
  <si>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</si>
  <si>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</si>
  <si>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</si>
  <si>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</si>
  <si>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</si>
  <si>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</si>
  <si>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</si>
  <si>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</si>
  <si>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</si>
  <si>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</si>
  <si>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</si>
  <si>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</si>
  <si>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</si>
  <si>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</si>
  <si>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</si>
  <si>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</si>
  <si>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</si>
  <si>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</si>
  <si>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</si>
  <si>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</si>
  <si>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</si>
  <si>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</si>
  <si>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</si>
  <si>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</si>
  <si>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</si>
  <si>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</si>
  <si>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</si>
  <si>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</si>
  <si>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</si>
  <si>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</si>
  <si>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</si>
  <si>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</si>
  <si>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</si>
  <si>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</si>
  <si>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</si>
  <si>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</si>
  <si>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</si>
  <si>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</si>
  <si>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</si>
  <si>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</si>
  <si>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</si>
  <si>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</si>
  <si>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</si>
  <si>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</si>
  <si>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</si>
  <si>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</si>
  <si>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</si>
  <si>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</si>
  <si>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</si>
  <si>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</si>
  <si>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</si>
  <si>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</si>
  <si>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</si>
  <si>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</si>
  <si>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</si>
  <si>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</si>
  <si>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</si>
  <si>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</si>
  <si>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</si>
  <si>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</si>
  <si>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</si>
  <si>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</si>
  <si>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</si>
  <si>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</si>
  <si>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</si>
  <si>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</si>
  <si>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</si>
  <si>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</si>
  <si>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</si>
  <si>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</si>
  <si>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</si>
  <si>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</si>
  <si>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</si>
  <si>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</si>
  <si>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</si>
  <si>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</si>
  <si>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</si>
  <si>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</si>
  <si>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</si>
  <si>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</si>
  <si>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</si>
  <si>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</si>
  <si>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</si>
  <si>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</si>
  <si>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</si>
  <si>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</si>
  <si>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</si>
  <si>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</si>
  <si>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</si>
  <si>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</si>
  <si>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</si>
  <si>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</si>
  <si>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</si>
  <si>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</si>
  <si>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</si>
  <si>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</si>
  <si>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</si>
  <si>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</si>
  <si>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</si>
  <si>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</si>
  <si>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</si>
  <si>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</si>
  <si>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</si>
  <si>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</si>
  <si>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</si>
  <si>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</si>
  <si>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</si>
  <si>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</si>
  <si>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</si>
  <si>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</si>
  <si>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</si>
  <si>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</si>
  <si>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</si>
  <si>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</si>
  <si>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</si>
  <si>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</si>
  <si>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</si>
  <si>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</si>
  <si>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</si>
  <si>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</si>
  <si>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</si>
  <si>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</si>
  <si>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</si>
  <si>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</si>
  <si>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</si>
  <si>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</si>
  <si>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</si>
  <si>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</si>
  <si>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</si>
  <si>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</si>
  <si>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</si>
  <si>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</si>
  <si>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</si>
  <si>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</si>
  <si>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</si>
  <si>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</si>
  <si>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</si>
  <si>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</si>
  <si>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</si>
  <si>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</si>
  <si>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</si>
  <si>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</si>
  <si>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</si>
  <si>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</si>
  <si>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</si>
  <si>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</si>
  <si>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</si>
  <si>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</si>
  <si>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</si>
  <si>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</si>
  <si>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</si>
  <si>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</si>
  <si>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</si>
  <si>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</si>
  <si>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</si>
  <si>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</si>
  <si>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</si>
  <si>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</si>
  <si>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</si>
  <si>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</si>
  <si>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</si>
  <si>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</si>
  <si>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</si>
  <si>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</si>
  <si>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</si>
  <si>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</si>
  <si>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</si>
  <si>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</si>
  <si>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</si>
  <si>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</si>
  <si>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</si>
  <si>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</si>
  <si>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</si>
  <si>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</si>
  <si>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</si>
  <si>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</si>
  <si>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</si>
  <si>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</si>
  <si>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</si>
  <si>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</si>
  <si>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</si>
  <si>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</si>
  <si>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</si>
  <si>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</si>
  <si>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</si>
  <si>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</si>
  <si>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</si>
  <si>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</si>
  <si>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</si>
  <si>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</si>
  <si>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</si>
  <si>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</si>
  <si>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</si>
  <si>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</si>
  <si>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</si>
  <si>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</si>
  <si>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</si>
  <si>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</si>
  <si>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</si>
  <si>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</si>
  <si>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</si>
  <si>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</si>
  <si>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</si>
  <si>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</si>
  <si>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</si>
  <si>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</si>
  <si>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</si>
  <si>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</si>
  <si>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</si>
  <si>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</si>
  <si>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</si>
  <si>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</si>
  <si>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</si>
  <si>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</si>
  <si>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</si>
  <si>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</si>
  <si>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</si>
  <si>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</si>
  <si>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</si>
  <si>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</si>
  <si>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</si>
  <si>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</si>
  <si>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</si>
  <si>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</si>
  <si>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</si>
  <si>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</si>
  <si>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</si>
  <si>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</si>
  <si>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</si>
  <si>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</si>
  <si>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</si>
  <si>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</si>
  <si>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</si>
  <si>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</si>
  <si>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</si>
  <si>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</si>
  <si>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</si>
  <si>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</si>
  <si>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</si>
  <si>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</si>
  <si>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</si>
  <si>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</si>
  <si>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</si>
  <si>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</si>
  <si>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</si>
  <si>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</si>
  <si>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</si>
  <si>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</si>
  <si>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</si>
  <si>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</si>
  <si>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</si>
  <si>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</si>
  <si>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</si>
  <si>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</si>
  <si>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</si>
  <si>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</si>
  <si>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</si>
  <si>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</si>
  <si>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</si>
  <si>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</si>
  <si>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</si>
  <si>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</si>
  <si>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</si>
  <si>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</si>
  <si>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</si>
  <si>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</si>
  <si>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</si>
  <si>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</si>
  <si>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</si>
  <si>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</si>
  <si>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</si>
  <si>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</si>
  <si>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</si>
  <si>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</si>
  <si>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</si>
  <si>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</si>
  <si>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</si>
  <si>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</si>
  <si>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</si>
  <si>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</si>
  <si>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</si>
  <si>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</si>
  <si>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</si>
  <si>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</si>
  <si>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</si>
  <si>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</si>
  <si>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</si>
  <si>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</si>
  <si>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</si>
  <si>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</si>
  <si>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</si>
  <si>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</si>
  <si>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</si>
  <si>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</si>
  <si>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</si>
  <si>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</si>
  <si>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</si>
  <si>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</si>
  <si>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</si>
  <si>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</si>
  <si>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</si>
  <si>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</si>
  <si>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</si>
  <si>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</si>
  <si>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</si>
  <si>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</si>
  <si>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</si>
  <si>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</si>
  <si>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</si>
  <si>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</si>
  <si>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</si>
  <si>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</si>
  <si>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</si>
  <si>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</si>
  <si>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</si>
  <si>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</si>
  <si>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</si>
  <si>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</si>
  <si>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</si>
  <si>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</si>
  <si>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</si>
  <si>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</si>
  <si>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</si>
  <si>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</si>
  <si>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</si>
  <si>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</si>
  <si>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</si>
  <si>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</si>
  <si>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</si>
  <si>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</si>
  <si>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</si>
  <si>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</si>
  <si>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</si>
  <si>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</si>
  <si>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</si>
  <si>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</si>
  <si>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</si>
  <si>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</si>
  <si>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</si>
  <si>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</si>
  <si>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</si>
  <si>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</si>
  <si>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</si>
  <si>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</si>
  <si>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</si>
  <si>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</si>
  <si>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</si>
  <si>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</si>
  <si>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</si>
  <si>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</si>
  <si>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</si>
  <si>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</si>
  <si>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</si>
  <si>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</si>
  <si>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</si>
  <si>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</si>
  <si>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</si>
  <si>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</si>
  <si>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</si>
  <si>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</si>
  <si>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</si>
  <si>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</si>
  <si>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</si>
  <si>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</si>
  <si>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</si>
  <si>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</si>
  <si>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</si>
  <si>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</si>
  <si>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</si>
  <si>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</si>
  <si>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</si>
  <si>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</si>
  <si>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</si>
  <si>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</si>
  <si>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</si>
  <si>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</si>
  <si>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</si>
  <si>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</si>
  <si>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</si>
  <si>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</si>
  <si>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</si>
  <si>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</si>
  <si>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</si>
  <si>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</si>
  <si>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</si>
  <si>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</si>
  <si>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</si>
  <si>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</si>
  <si>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</si>
  <si>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</si>
  <si>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</si>
  <si>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</si>
  <si>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</si>
  <si>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</si>
  <si>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</si>
  <si>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</si>
  <si>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</si>
  <si>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</si>
  <si>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</si>
  <si>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</si>
  <si>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</si>
  <si>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</si>
  <si>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</si>
  <si>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</si>
  <si>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</si>
  <si>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</si>
  <si>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</si>
  <si>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</si>
  <si>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</si>
  <si>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</si>
  <si>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</si>
  <si>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</si>
  <si>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</si>
  <si>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</si>
  <si>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</si>
  <si>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</si>
  <si>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</si>
  <si>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</si>
  <si>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</si>
  <si>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</si>
  <si>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</si>
  <si>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</si>
  <si>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</si>
  <si>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</si>
  <si>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</si>
  <si>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</si>
  <si>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</si>
  <si>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</si>
  <si>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</si>
  <si>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</si>
  <si>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</si>
  <si>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</si>
  <si>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</si>
  <si>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</si>
  <si>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</si>
  <si>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</si>
  <si>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</si>
  <si>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</si>
  <si>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</si>
  <si>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</si>
  <si>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</si>
  <si>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</si>
  <si>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</si>
  <si>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</si>
  <si>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</si>
  <si>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</si>
  <si>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</si>
  <si>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</si>
  <si>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</si>
  <si>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</si>
  <si>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</si>
  <si>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</si>
  <si>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</si>
  <si>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</si>
  <si>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</si>
  <si>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</si>
  <si>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</si>
  <si>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</si>
  <si>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</si>
  <si>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</si>
  <si>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</si>
  <si>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</si>
  <si>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</si>
  <si>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</si>
  <si>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</si>
  <si>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</si>
  <si>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</si>
  <si>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</si>
  <si>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</si>
  <si>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</si>
  <si>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</si>
  <si>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</si>
  <si>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</si>
  <si>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</si>
  <si>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</si>
  <si>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</si>
  <si>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</si>
  <si>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</si>
  <si>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</si>
  <si>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</si>
  <si>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</si>
  <si>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</si>
  <si>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</si>
  <si>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</si>
  <si>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</si>
  <si>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</si>
  <si>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</si>
  <si>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</si>
  <si>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</si>
  <si>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</si>
  <si>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</si>
  <si>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</si>
  <si>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</si>
  <si>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</si>
  <si>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</si>
  <si>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</si>
  <si>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</si>
  <si>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</si>
  <si>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</si>
  <si>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</si>
  <si>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</si>
  <si>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</si>
  <si>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</si>
  <si>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</si>
  <si>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</si>
  <si>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</si>
  <si>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</si>
  <si>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</si>
  <si>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</si>
  <si>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</si>
  <si>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</si>
  <si>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</si>
  <si>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</si>
  <si>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</si>
  <si>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</si>
  <si>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</si>
  <si>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</si>
  <si>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</si>
  <si>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</si>
  <si>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</si>
  <si>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</si>
  <si>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</si>
  <si>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</si>
  <si>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</si>
  <si>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</si>
  <si>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</si>
  <si>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</si>
  <si>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</si>
  <si>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</si>
  <si>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</si>
  <si>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</si>
  <si>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</si>
  <si>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</si>
  <si>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</si>
  <si>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</si>
  <si>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</si>
  <si>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</si>
  <si>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</si>
  <si>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</si>
  <si>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</si>
  <si>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</si>
  <si>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</si>
  <si>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</si>
  <si>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</si>
  <si>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</si>
  <si>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</si>
  <si>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</si>
  <si>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</si>
  <si>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</si>
  <si>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</si>
  <si>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</si>
  <si>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</si>
  <si>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</si>
  <si>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</si>
  <si>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</si>
  <si>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</si>
  <si>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</si>
  <si>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</si>
  <si>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</si>
  <si>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</si>
  <si>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</si>
  <si>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</si>
  <si>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</si>
  <si>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</si>
  <si>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</si>
  <si>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</si>
  <si>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</si>
  <si>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</si>
  <si>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</si>
  <si>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</si>
  <si>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</si>
  <si>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</si>
  <si>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</si>
  <si>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</si>
  <si>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</si>
  <si>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</si>
  <si>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</si>
  <si>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</si>
  <si>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</si>
  <si>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</si>
  <si>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</si>
  <si>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</si>
  <si>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</si>
  <si>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</si>
  <si>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</si>
  <si>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</si>
  <si>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</si>
  <si>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</si>
  <si>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</si>
  <si>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</si>
  <si>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</si>
  <si>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</si>
  <si>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</si>
  <si>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</si>
  <si>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</si>
  <si>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</si>
  <si>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</si>
  <si>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</si>
  <si>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</si>
  <si>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</si>
  <si>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</si>
  <si>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</si>
  <si>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</si>
  <si>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</si>
  <si>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</si>
  <si>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</si>
  <si>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</si>
  <si>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</si>
  <si>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</si>
  <si>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</si>
  <si>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</si>
  <si>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</si>
  <si>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</si>
  <si>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</si>
  <si>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</si>
  <si>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</si>
  <si>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</si>
  <si>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</si>
  <si>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</si>
  <si>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</si>
  <si>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</si>
  <si>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</si>
  <si>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</si>
  <si>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</si>
  <si>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</si>
  <si>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</si>
  <si>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</si>
  <si>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</si>
  <si>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</si>
  <si>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</si>
  <si>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</si>
  <si>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</si>
  <si>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</si>
  <si>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</si>
  <si>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</si>
  <si>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</si>
  <si>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</si>
  <si>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</si>
  <si>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</si>
  <si>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</si>
  <si>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</si>
  <si>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</si>
  <si>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</si>
  <si>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</si>
  <si>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</si>
  <si>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</si>
  <si>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</si>
  <si>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</si>
  <si>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</si>
  <si>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</si>
  <si>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</si>
  <si>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</si>
  <si>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</si>
  <si>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</si>
  <si>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</si>
  <si>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</si>
  <si>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</si>
  <si>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</si>
  <si>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</si>
  <si>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</si>
  <si>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</si>
  <si>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</si>
  <si>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</si>
  <si>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</si>
  <si>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</si>
  <si>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</si>
  <si>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</si>
  <si>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</si>
  <si>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</si>
  <si>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</si>
  <si>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</si>
  <si>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</si>
  <si>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</si>
  <si>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</si>
  <si>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</si>
  <si>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</si>
  <si>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</si>
  <si>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</si>
  <si>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</si>
  <si>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</si>
  <si>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</si>
  <si>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</si>
  <si>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</si>
  <si>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</si>
  <si>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</si>
  <si>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</si>
  <si>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</si>
  <si>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</si>
  <si>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</si>
  <si>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</si>
  <si>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</si>
  <si>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</si>
  <si>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</si>
  <si>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</si>
  <si>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</si>
  <si>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</si>
  <si>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</si>
  <si>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</si>
  <si>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</si>
  <si>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</si>
  <si>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</si>
  <si>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</si>
  <si>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</si>
  <si>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</si>
  <si>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</si>
  <si>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</si>
  <si>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</si>
  <si>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</si>
  <si>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</si>
  <si>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</si>
  <si>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</si>
  <si>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</si>
  <si>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</si>
  <si>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</si>
  <si>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</si>
  <si>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</si>
  <si>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</si>
  <si>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</si>
  <si>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</si>
  <si>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</si>
  <si>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</si>
  <si>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</si>
  <si>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</si>
  <si>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</si>
  <si>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</si>
  <si>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</si>
  <si>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</si>
  <si>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</si>
  <si>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</si>
  <si>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</si>
  <si>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</si>
  <si>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</si>
  <si>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</si>
  <si>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</si>
  <si>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</si>
  <si>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</si>
  <si>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</si>
  <si>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</si>
  <si>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</si>
  <si>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</si>
  <si>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</si>
  <si>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</si>
  <si>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</si>
  <si>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</si>
  <si>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</si>
  <si>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</si>
  <si>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</si>
  <si>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</si>
  <si>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</si>
  <si>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</si>
  <si>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</si>
  <si>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</si>
  <si>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</si>
  <si>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</si>
  <si>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</si>
  <si>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</si>
  <si>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</si>
  <si>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</si>
  <si>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</si>
  <si>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</si>
  <si>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</si>
  <si>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</si>
  <si>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</si>
  <si>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</si>
  <si>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</si>
  <si>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</si>
  <si>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</si>
  <si>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</si>
  <si>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</si>
  <si>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</si>
  <si>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</si>
  <si>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</si>
  <si>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</si>
  <si>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</si>
  <si>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</si>
  <si>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</si>
  <si>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</si>
  <si>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</si>
  <si>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</si>
  <si>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</si>
  <si>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</si>
  <si>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</si>
  <si>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</si>
  <si>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</si>
  <si>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</si>
  <si>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</si>
  <si>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</si>
  <si>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</si>
  <si>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</si>
  <si>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</si>
  <si>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</si>
  <si>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</si>
  <si>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</si>
  <si>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</si>
  <si>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</si>
  <si>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</si>
  <si>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</si>
  <si>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</si>
  <si>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</si>
  <si>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</si>
  <si>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</si>
  <si>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</si>
  <si>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</si>
  <si>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</si>
  <si>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</si>
  <si>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</si>
  <si>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</si>
  <si>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</si>
  <si>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</si>
  <si>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</si>
  <si>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</si>
  <si>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</si>
  <si>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</si>
  <si>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</si>
  <si>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</si>
  <si>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</si>
  <si>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</si>
  <si>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</si>
  <si>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</si>
  <si>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</si>
  <si>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</si>
  <si>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</si>
  <si>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</si>
  <si>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</si>
  <si>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</si>
  <si>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</si>
  <si>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</si>
  <si>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</si>
  <si>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</si>
  <si>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</si>
  <si>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</si>
  <si>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</si>
  <si>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</si>
  <si>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</si>
  <si>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</si>
  <si>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</si>
  <si>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</si>
  <si>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</si>
  <si>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</si>
  <si>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</si>
  <si>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</si>
  <si>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</si>
  <si>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</si>
  <si>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</si>
  <si>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</si>
  <si>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</si>
  <si>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</si>
  <si>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</si>
  <si>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</si>
  <si>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</si>
  <si>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</si>
  <si>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</si>
  <si>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</si>
  <si>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</si>
  <si>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</si>
  <si>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</si>
  <si>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</si>
  <si>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</si>
  <si>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</si>
  <si>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</si>
  <si>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</si>
  <si>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</si>
  <si>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</si>
  <si>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</si>
  <si>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</si>
  <si>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</si>
  <si>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</si>
  <si>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</si>
  <si>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</si>
  <si>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</si>
  <si>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</si>
  <si>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</si>
  <si>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</si>
  <si>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</si>
  <si>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</si>
  <si>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</si>
  <si>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</si>
  <si>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</si>
  <si>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</si>
  <si>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</si>
  <si>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</si>
  <si>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</si>
  <si>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</si>
  <si>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</si>
  <si>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</si>
  <si>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</si>
  <si>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</si>
  <si>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</si>
  <si>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</si>
  <si>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</si>
  <si>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</si>
  <si>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</si>
  <si>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</si>
  <si>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</si>
  <si>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</si>
  <si>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</si>
  <si>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</si>
  <si>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</si>
  <si>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</si>
  <si>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</si>
  <si>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</si>
  <si>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</si>
  <si>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</si>
  <si>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</si>
  <si>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</si>
  <si>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</si>
  <si>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</si>
  <si>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</si>
  <si>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</si>
  <si>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</si>
  <si>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</si>
  <si>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</si>
  <si>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</si>
  <si>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</si>
  <si>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</si>
  <si>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</si>
  <si>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</si>
  <si>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</si>
  <si>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</si>
  <si>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</si>
  <si>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</si>
  <si>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</si>
  <si>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</si>
  <si>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</si>
  <si>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</si>
  <si>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</si>
  <si>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</si>
  <si>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</si>
  <si>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</si>
  <si>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</si>
  <si>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</si>
  <si>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</si>
  <si>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</si>
  <si>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</si>
  <si>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</si>
  <si>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</si>
  <si>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</si>
  <si>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</si>
  <si>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</si>
  <si>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</si>
  <si>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</si>
  <si>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</si>
  <si>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</si>
  <si>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</si>
  <si>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</si>
  <si>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</si>
  <si>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</si>
  <si>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</si>
  <si>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</si>
  <si>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</si>
  <si>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</si>
  <si>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</si>
  <si>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</si>
  <si>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</si>
  <si>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</si>
  <si>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</si>
  <si>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</si>
  <si>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</si>
  <si>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</si>
  <si>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</si>
  <si>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</si>
  <si>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</si>
  <si>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</si>
  <si>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</si>
  <si>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</si>
  <si>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</si>
  <si>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</si>
  <si>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</si>
  <si>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</si>
  <si>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</si>
  <si>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</si>
  <si>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</si>
  <si>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</si>
  <si>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</si>
  <si>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</si>
  <si>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</si>
  <si>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</si>
  <si>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</si>
  <si>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</si>
  <si>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</si>
  <si>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</si>
  <si>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</si>
  <si>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</si>
  <si>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</si>
  <si>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</si>
  <si>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</si>
  <si>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</si>
  <si>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</si>
  <si>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</si>
  <si>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</si>
  <si>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</si>
  <si>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</si>
  <si>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</si>
  <si>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</si>
  <si>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</si>
  <si>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</si>
  <si>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</si>
  <si>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</si>
  <si>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</si>
  <si>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</si>
  <si>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</si>
  <si>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</si>
  <si>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</si>
  <si>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</si>
  <si>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</si>
  <si>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</si>
  <si>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</si>
  <si>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</si>
  <si>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</si>
  <si>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</si>
  <si>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</si>
  <si>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</si>
  <si>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</si>
  <si>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</si>
  <si>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</si>
  <si>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</si>
  <si>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</si>
  <si>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</si>
  <si>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</si>
  <si>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</si>
  <si>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</si>
  <si>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</si>
  <si>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</si>
  <si>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</si>
  <si>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</si>
  <si>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</si>
  <si>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</si>
  <si>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</si>
  <si>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</si>
  <si>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</si>
  <si>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</si>
  <si>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</si>
  <si>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</si>
  <si>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</si>
  <si>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</si>
  <si>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</si>
  <si>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</si>
  <si>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</si>
  <si>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</si>
  <si>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</si>
  <si>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</si>
  <si>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</si>
  <si>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</si>
  <si>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</si>
  <si>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</si>
  <si>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</si>
  <si>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</si>
  <si>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</si>
  <si>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</si>
  <si>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</si>
  <si>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</si>
  <si>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</si>
  <si>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</si>
  <si>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</si>
  <si>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</si>
  <si>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</si>
  <si>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</si>
  <si>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</si>
  <si>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</si>
  <si>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</si>
  <si>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</si>
  <si>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</si>
  <si>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</si>
  <si>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</si>
  <si>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</si>
  <si>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</si>
  <si>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</si>
  <si>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</si>
  <si>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</si>
  <si>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</si>
  <si>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</si>
  <si>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</si>
  <si>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</si>
  <si>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</si>
  <si>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</si>
  <si>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</si>
  <si>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</si>
  <si>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</si>
  <si>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</si>
  <si>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</si>
  <si>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</si>
  <si>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</si>
  <si>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</si>
  <si>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</si>
  <si>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</si>
  <si>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</si>
  <si>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</si>
  <si>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</si>
  <si>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</si>
  <si>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</si>
  <si>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</si>
  <si>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</si>
  <si>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</si>
  <si>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</si>
  <si>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</si>
  <si>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</si>
  <si>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</si>
  <si>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</si>
  <si>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</si>
  <si>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</si>
  <si>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</si>
  <si>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</si>
  <si>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</si>
  <si>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</si>
  <si>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</si>
  <si>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</si>
  <si>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</si>
  <si>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</si>
  <si>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</si>
  <si>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</si>
  <si>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</si>
  <si>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</si>
  <si>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</si>
  <si>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</si>
  <si>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</si>
  <si>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</si>
  <si>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</si>
  <si>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</si>
  <si>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</si>
  <si>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</si>
  <si>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</si>
  <si>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</si>
  <si>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</si>
  <si>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</si>
  <si>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</si>
  <si>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</si>
  <si>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</si>
  <si>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</si>
  <si>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</si>
  <si>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</si>
  <si>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</si>
  <si>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</si>
  <si>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</si>
  <si>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</si>
  <si>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</si>
  <si>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</si>
  <si>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</si>
  <si>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</si>
  <si>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</si>
  <si>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</si>
  <si>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</si>
  <si>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</si>
  <si>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</si>
  <si>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</si>
  <si>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</si>
  <si>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</si>
  <si>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</si>
  <si>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</si>
  <si>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</si>
  <si>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</si>
  <si>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</si>
  <si>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</si>
  <si>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</si>
  <si>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</si>
  <si>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</si>
  <si>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</si>
  <si>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</si>
  <si>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</si>
  <si>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</si>
  <si>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</si>
  <si>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</si>
  <si>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</si>
  <si>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</si>
  <si>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</si>
  <si>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</si>
  <si>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</si>
  <si>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</si>
  <si>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</si>
  <si>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</si>
  <si>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</si>
  <si>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</si>
  <si>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</si>
  <si>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</si>
  <si>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</si>
  <si>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</si>
  <si>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</si>
  <si>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</si>
  <si>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</si>
  <si>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</si>
  <si>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</si>
  <si>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</si>
  <si>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</si>
  <si>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</si>
  <si>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</si>
  <si>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</si>
  <si>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</si>
  <si>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</si>
  <si>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</si>
  <si>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</si>
  <si>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</si>
  <si>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</si>
  <si>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</si>
  <si>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</si>
  <si>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</si>
  <si>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</si>
  <si>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</si>
  <si>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</si>
  <si>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</si>
  <si>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</si>
  <si>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</si>
  <si>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</si>
  <si>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</si>
  <si>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</si>
  <si>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</si>
  <si>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</si>
  <si>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</si>
  <si>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</si>
  <si>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</si>
  <si>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</si>
  <si>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</si>
  <si>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</si>
  <si>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</si>
  <si>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</si>
  <si>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</si>
  <si>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</si>
  <si>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</si>
  <si>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</si>
  <si>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</si>
  <si>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</si>
  <si>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</si>
  <si>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</si>
  <si>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</si>
  <si>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</si>
  <si>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</si>
  <si>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</si>
  <si>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</si>
  <si>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</si>
  <si>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</si>
  <si>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</si>
  <si>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</si>
  <si>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</si>
  <si>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</si>
  <si>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</si>
  <si>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</si>
  <si>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</si>
  <si>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</si>
  <si>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</si>
  <si>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</si>
  <si>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</si>
  <si>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</si>
  <si>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</si>
  <si>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</si>
  <si>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</si>
  <si>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</si>
  <si>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</si>
  <si>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</si>
  <si>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</si>
  <si>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</si>
  <si>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</si>
  <si>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</si>
  <si>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</si>
  <si>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</si>
  <si>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</si>
  <si>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</si>
  <si>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</si>
  <si>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</si>
  <si>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</si>
  <si>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</si>
  <si>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</si>
  <si>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</si>
  <si>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</si>
  <si>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</si>
  <si>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</si>
  <si>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</si>
  <si>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</si>
  <si>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</si>
  <si>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</si>
  <si>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</si>
  <si>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</si>
  <si>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</si>
  <si>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</si>
  <si>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</si>
  <si>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</si>
  <si>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</si>
  <si>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</si>
  <si>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</si>
  <si>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</si>
  <si>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</si>
  <si>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</si>
  <si>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</si>
  <si>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</si>
  <si>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</si>
  <si>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</si>
  <si>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</si>
  <si>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</si>
  <si>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</si>
  <si>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</si>
  <si>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</si>
  <si>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</si>
  <si>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</si>
  <si>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</si>
  <si>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</si>
  <si>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</si>
  <si>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</si>
  <si>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</si>
  <si>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</si>
  <si>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</si>
  <si>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</si>
  <si>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</si>
  <si>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</si>
  <si>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</si>
  <si>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</si>
  <si>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</si>
  <si>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</si>
  <si>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</si>
  <si>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</si>
  <si>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</si>
  <si>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</si>
  <si>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</si>
  <si>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</si>
  <si>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</si>
  <si>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</si>
  <si>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</si>
  <si>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</si>
  <si>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</si>
  <si>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</si>
  <si>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</si>
  <si>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</si>
  <si>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</si>
  <si>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</si>
  <si>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</si>
  <si>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</si>
  <si>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</si>
  <si>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</si>
  <si>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</si>
  <si>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</si>
  <si>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</si>
  <si>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</si>
  <si>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</si>
  <si>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</si>
  <si>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</si>
  <si>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</si>
  <si>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</si>
  <si>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</si>
  <si>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</si>
  <si>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</si>
  <si>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</si>
  <si>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</si>
  <si>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</si>
  <si>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</si>
  <si>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</si>
  <si>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</si>
  <si>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</si>
  <si>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</si>
  <si>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</si>
  <si>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</si>
  <si>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</si>
  <si>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</si>
  <si>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</si>
  <si>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</si>
  <si>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</si>
  <si>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</si>
  <si>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</si>
  <si>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</si>
  <si>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</si>
  <si>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</si>
  <si>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</si>
  <si>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</si>
  <si>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</si>
  <si>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</si>
  <si>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</si>
  <si>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</si>
  <si>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</si>
  <si>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</si>
  <si>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</si>
  <si>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</si>
  <si>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</si>
  <si>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</si>
  <si>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</si>
  <si>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</si>
  <si>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</si>
  <si>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</si>
  <si>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</si>
  <si>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</si>
  <si>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</si>
  <si>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</si>
  <si>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</si>
  <si>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</si>
  <si>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</si>
  <si>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</si>
  <si>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</si>
  <si>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</si>
  <si>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</si>
  <si>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</si>
  <si>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</si>
  <si>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</si>
  <si>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</si>
  <si>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</si>
  <si>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</si>
  <si>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</si>
  <si>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</si>
  <si>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</si>
  <si>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</si>
  <si>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</si>
  <si>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</si>
  <si>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</si>
  <si>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</si>
  <si>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</si>
  <si>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</si>
  <si>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</si>
  <si>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</si>
  <si>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</si>
  <si>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</si>
  <si>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</si>
  <si>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</si>
  <si>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</si>
  <si>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</si>
  <si>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</si>
  <si>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</si>
  <si>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</si>
  <si>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</si>
  <si>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</si>
  <si>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</si>
  <si>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</si>
  <si>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</si>
  <si>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</si>
  <si>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</si>
  <si>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</si>
  <si>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</si>
  <si>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</si>
  <si>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</si>
  <si>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</si>
  <si>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</si>
  <si>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</si>
  <si>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</si>
  <si>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</si>
  <si>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</si>
  <si>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</si>
  <si>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</si>
  <si>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</si>
  <si>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</si>
  <si>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</si>
  <si>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</si>
  <si>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</si>
  <si>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</si>
  <si>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</si>
  <si>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</si>
  <si>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</si>
  <si>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</si>
  <si>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</si>
  <si>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</si>
  <si>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</si>
  <si>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</si>
  <si>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</si>
  <si>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</si>
  <si>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</si>
  <si>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</si>
  <si>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</si>
  <si>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</si>
  <si>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</si>
  <si>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</si>
  <si>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</si>
  <si>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</si>
  <si>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</si>
  <si>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</si>
  <si>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</si>
  <si>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</si>
  <si>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</si>
  <si>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</si>
  <si>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</si>
  <si>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</si>
  <si>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</si>
  <si>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</si>
  <si>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</si>
  <si>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</si>
  <si>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</si>
  <si>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</si>
  <si>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</si>
  <si>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</si>
  <si>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</si>
  <si>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</si>
  <si>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</si>
  <si>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</si>
  <si>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</si>
  <si>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</si>
  <si>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</si>
  <si>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</si>
  <si>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</si>
  <si>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</si>
  <si>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</si>
  <si>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</si>
  <si>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</si>
  <si>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</si>
  <si>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</si>
  <si>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</si>
  <si>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</si>
  <si>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</si>
  <si>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</si>
  <si>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</si>
  <si>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</si>
  <si>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</si>
  <si>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</si>
  <si>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</si>
  <si>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</si>
  <si>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</si>
  <si>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</si>
  <si>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</si>
  <si>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</si>
  <si>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</si>
  <si>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</si>
  <si>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</si>
  <si>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</si>
  <si>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</si>
  <si>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</si>
  <si>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</si>
  <si>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</si>
  <si>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</si>
  <si>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</si>
  <si>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</si>
  <si>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</si>
  <si>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</si>
  <si>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</si>
  <si>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</si>
  <si>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</si>
  <si>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</si>
  <si>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</si>
  <si>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</si>
  <si>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</si>
  <si>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</si>
  <si>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</si>
  <si>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</si>
  <si>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</si>
  <si>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</si>
  <si>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</si>
  <si>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</si>
  <si>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</si>
  <si>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</si>
  <si>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</si>
  <si>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</si>
  <si>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</si>
  <si>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</si>
  <si>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</si>
  <si>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</si>
  <si>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</si>
  <si>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</si>
  <si>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</si>
  <si>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</si>
  <si>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</si>
  <si>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</si>
  <si>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</si>
  <si>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</si>
  <si>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</si>
  <si>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</si>
  <si>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</si>
  <si>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</si>
  <si>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</si>
  <si>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</si>
  <si>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</si>
  <si>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</si>
  <si>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</si>
  <si>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</si>
  <si>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</si>
  <si>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</si>
  <si>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</si>
  <si>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</si>
  <si>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</si>
  <si>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</si>
  <si>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</si>
  <si>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</si>
  <si>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</si>
  <si>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</si>
  <si>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</si>
  <si>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</si>
  <si>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</si>
  <si>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</si>
  <si>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</si>
  <si>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</si>
  <si>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</si>
  <si>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</si>
  <si>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</si>
  <si>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</si>
  <si>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</si>
  <si>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</si>
  <si>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</si>
  <si>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</si>
  <si>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</si>
  <si>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</si>
  <si>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</si>
  <si>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</si>
  <si>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</si>
  <si>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</si>
  <si>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</si>
  <si>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</si>
  <si>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</si>
  <si>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</si>
  <si>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</si>
  <si>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</si>
  <si>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</si>
  <si>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</si>
  <si>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</si>
  <si>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</si>
  <si>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</si>
  <si>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</si>
  <si>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</si>
  <si>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</si>
  <si>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</si>
  <si>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</si>
  <si>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</si>
  <si>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</si>
  <si>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</si>
  <si>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</si>
  <si>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</si>
  <si>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</si>
  <si>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</si>
  <si>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</si>
  <si>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</si>
  <si>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</si>
  <si>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</si>
  <si>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</si>
  <si>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</si>
  <si>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</si>
  <si>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</si>
  <si>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</si>
  <si>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</si>
  <si>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</si>
  <si>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</si>
  <si>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</si>
  <si>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</si>
  <si>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</si>
  <si>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</si>
  <si>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</si>
  <si>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</si>
  <si>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</si>
  <si>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</si>
  <si>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</si>
  <si>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</si>
  <si>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</si>
  <si>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</si>
  <si>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</si>
  <si>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</si>
  <si>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</si>
  <si>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</si>
  <si>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</si>
  <si>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</si>
  <si>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</si>
  <si>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</si>
  <si>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</si>
  <si>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</si>
  <si>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</si>
  <si>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</si>
  <si>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</si>
  <si>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</si>
  <si>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</si>
  <si>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</si>
  <si>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</si>
  <si>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</si>
  <si>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</si>
  <si>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</si>
  <si>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</si>
  <si>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</si>
  <si>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</si>
  <si>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</si>
  <si>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</si>
  <si>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</si>
  <si>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</si>
  <si>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</si>
  <si>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</si>
  <si>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</si>
  <si>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</si>
  <si>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</si>
  <si>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</si>
  <si>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</si>
  <si>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</si>
  <si>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</si>
  <si>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</si>
  <si>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</si>
  <si>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</si>
  <si>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</si>
  <si>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</si>
  <si>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</si>
  <si>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</si>
  <si>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</si>
  <si>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</si>
  <si>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</si>
  <si>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</si>
  <si>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</si>
  <si>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</si>
  <si>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</si>
  <si>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</si>
  <si>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</si>
  <si>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</si>
  <si>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</si>
  <si>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</si>
  <si>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</si>
  <si>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</si>
  <si>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</si>
  <si>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</si>
  <si>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</si>
  <si>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</si>
  <si>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</si>
  <si>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</si>
  <si>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</si>
  <si>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</si>
  <si>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</si>
  <si>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</si>
  <si>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</si>
  <si>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</si>
  <si>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</si>
  <si>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</si>
  <si>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</si>
  <si>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</si>
  <si>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</si>
  <si>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</si>
  <si>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</si>
  <si>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</si>
  <si>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</si>
  <si>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</si>
  <si>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</si>
  <si>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</si>
  <si>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</si>
  <si>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</si>
  <si>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</si>
  <si>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</si>
  <si>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</si>
  <si>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</si>
  <si>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</si>
  <si>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</si>
  <si>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</si>
  <si>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</si>
  <si>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</si>
  <si>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</si>
  <si>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</si>
  <si>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</si>
  <si>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</si>
  <si>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</si>
  <si>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</si>
  <si>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</si>
  <si>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</si>
  <si>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</si>
  <si>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</si>
  <si>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</si>
  <si>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</si>
  <si>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</si>
  <si>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</si>
  <si>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</si>
  <si>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</si>
  <si>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</si>
  <si>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</si>
  <si>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</si>
  <si>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</si>
  <si>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</si>
  <si>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</si>
  <si>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</si>
  <si>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</si>
  <si>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</si>
  <si>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</si>
  <si>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</si>
  <si>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</si>
  <si>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</si>
  <si>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</si>
  <si>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</si>
  <si>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</si>
  <si>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</si>
  <si>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</si>
  <si>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</si>
  <si>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</si>
  <si>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</si>
  <si>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</si>
  <si>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</si>
  <si>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</si>
  <si>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</si>
  <si>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</si>
  <si>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</si>
  <si>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</si>
  <si>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</si>
  <si>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</si>
  <si>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</si>
  <si>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</si>
  <si>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</si>
  <si>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</si>
  <si>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</si>
  <si>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</si>
  <si>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</si>
  <si>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</si>
  <si>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</si>
  <si>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</si>
  <si>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</si>
  <si>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</si>
  <si>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</si>
  <si>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</si>
  <si>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</si>
  <si>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</si>
  <si>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</si>
  <si>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</si>
  <si>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</si>
  <si>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</si>
  <si>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</si>
  <si>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</si>
  <si>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</si>
  <si>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</si>
  <si>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</si>
  <si>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</si>
  <si>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</si>
  <si>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</si>
  <si>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</si>
  <si>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</si>
  <si>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</si>
  <si>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</si>
  <si>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</si>
  <si>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</si>
  <si>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</si>
  <si>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</si>
  <si>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</si>
  <si>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</si>
  <si>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</si>
  <si>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</si>
  <si>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</si>
  <si>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</si>
  <si>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</si>
  <si>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</si>
  <si>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</si>
  <si>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</si>
  <si>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</si>
  <si>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</si>
  <si>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</si>
  <si>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</si>
  <si>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</si>
  <si>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</si>
  <si>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</si>
  <si>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</si>
  <si>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</si>
  <si>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</si>
  <si>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</si>
  <si>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</si>
  <si>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</si>
  <si>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</si>
  <si>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</si>
  <si>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</si>
  <si>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</si>
  <si>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</si>
  <si>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</si>
  <si>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</si>
  <si>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</si>
  <si>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</si>
  <si>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</si>
  <si>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</si>
  <si>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</si>
  <si>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</si>
  <si>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</si>
  <si>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</si>
  <si>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</si>
  <si>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</si>
  <si>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</si>
  <si>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</si>
  <si>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</si>
  <si>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</si>
  <si>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</si>
  <si>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</si>
  <si>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</si>
  <si>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</si>
  <si>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</si>
  <si>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</si>
  <si>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</si>
  <si>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</si>
  <si>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</si>
  <si>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</si>
  <si>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</si>
  <si>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</si>
  <si>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</si>
  <si>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</si>
  <si>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</si>
  <si>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</si>
  <si>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</si>
  <si>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</si>
  <si>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</si>
  <si>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</si>
  <si>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</si>
  <si>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</si>
  <si>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</si>
  <si>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</si>
  <si>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</si>
  <si>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</si>
  <si>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</si>
  <si>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</si>
  <si>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</si>
  <si>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</si>
  <si>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</si>
  <si>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</si>
  <si>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</si>
  <si>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</si>
  <si>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</si>
  <si>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</si>
  <si>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</si>
  <si>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</si>
  <si>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</si>
  <si>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</si>
  <si>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</si>
  <si>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</si>
  <si>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</si>
  <si>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</si>
  <si>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</si>
  <si>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</si>
  <si>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</si>
  <si>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</si>
  <si>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</si>
  <si>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</si>
  <si>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</si>
  <si>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</si>
  <si>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</si>
  <si>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</si>
  <si>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</si>
  <si>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</si>
  <si>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</si>
  <si>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</si>
  <si>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</si>
  <si>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</si>
  <si>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</si>
  <si>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</si>
  <si>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</si>
  <si>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</si>
  <si>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</si>
  <si>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</si>
  <si>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</si>
  <si>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</si>
  <si>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</si>
  <si>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</si>
  <si>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</si>
  <si>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</si>
  <si>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</si>
  <si>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</si>
  <si>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</si>
  <si>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</si>
  <si>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</si>
  <si>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</si>
  <si>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</si>
  <si>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</si>
  <si>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</si>
  <si>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</si>
  <si>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</si>
  <si>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</si>
  <si>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</si>
  <si>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</si>
  <si>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</si>
  <si>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</si>
  <si>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</si>
  <si>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</si>
  <si>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</si>
  <si>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</si>
  <si>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</si>
  <si>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</si>
  <si>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</si>
  <si>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</si>
  <si>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</si>
  <si>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</si>
  <si>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</si>
  <si>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</si>
  <si>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</si>
  <si>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</si>
  <si>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</si>
  <si>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</si>
  <si>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</si>
  <si>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</si>
  <si>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</si>
  <si>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</si>
  <si>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</si>
  <si>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</si>
  <si>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</si>
  <si>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</si>
  <si>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</si>
  <si>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</si>
  <si>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</si>
  <si>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</si>
  <si>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</si>
  <si>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</si>
  <si>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</si>
  <si>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</si>
  <si>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</si>
  <si>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</si>
  <si>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</si>
  <si>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</si>
  <si>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</si>
  <si>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</si>
  <si>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</si>
  <si>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</si>
  <si>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</si>
  <si>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</si>
  <si>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</si>
  <si>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</si>
  <si>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</si>
  <si>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</si>
  <si>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</si>
  <si>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</si>
  <si>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</si>
  <si>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</si>
  <si>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</si>
  <si>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</si>
  <si>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</si>
  <si>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</si>
  <si>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</si>
  <si>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</si>
  <si>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</si>
  <si>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</si>
  <si>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</si>
  <si>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</si>
  <si>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</si>
  <si>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</si>
  <si>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</si>
  <si>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</si>
  <si>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</si>
  <si>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</si>
  <si>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</si>
  <si>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</si>
  <si>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</si>
  <si>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</si>
  <si>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</si>
  <si>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</si>
  <si>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</si>
  <si>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</si>
  <si>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</si>
  <si>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</si>
  <si>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</si>
  <si>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</si>
  <si>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</si>
  <si>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</si>
  <si>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</si>
  <si>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</si>
  <si>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</si>
  <si>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</si>
  <si>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</si>
  <si>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</si>
  <si>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</si>
  <si>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</si>
  <si>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</si>
  <si>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</si>
  <si>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</si>
  <si>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</si>
  <si>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</si>
  <si>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</si>
  <si>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</si>
  <si>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</si>
  <si>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</si>
  <si>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</si>
  <si>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</si>
  <si>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</si>
  <si>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</si>
  <si>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</si>
  <si>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</si>
  <si>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</si>
  <si>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</si>
  <si>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</si>
  <si>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</si>
  <si>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</si>
  <si>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</si>
  <si>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</si>
  <si>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</si>
  <si>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</si>
  <si>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</si>
  <si>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</si>
  <si>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</si>
  <si>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</si>
  <si>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</si>
  <si>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</si>
  <si>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</si>
  <si>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</si>
  <si>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</si>
  <si>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</si>
  <si>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</si>
  <si>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</si>
  <si>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</si>
  <si>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</si>
  <si>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</si>
  <si>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</si>
  <si>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</si>
  <si>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</si>
  <si>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</si>
  <si>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</si>
  <si>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</si>
  <si>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</si>
  <si>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</si>
  <si>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</si>
  <si>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</si>
  <si>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</si>
  <si>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</si>
  <si>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</si>
  <si>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</si>
  <si>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</si>
  <si>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</si>
  <si>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</si>
  <si>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</si>
  <si>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</si>
  <si>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</si>
  <si>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</si>
  <si>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</si>
  <si>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</si>
  <si>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</si>
  <si>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</si>
  <si>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</si>
  <si>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</si>
  <si>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</si>
  <si>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</si>
  <si>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</si>
  <si>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</si>
  <si>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</si>
  <si>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</si>
  <si>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</si>
  <si>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</si>
  <si>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</si>
  <si>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</si>
  <si>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</si>
  <si>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</si>
  <si>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</si>
  <si>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</si>
  <si>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</si>
  <si>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</si>
  <si>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</si>
  <si>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</si>
  <si>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</si>
  <si>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</si>
  <si>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</si>
  <si>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</si>
  <si>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</si>
  <si>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</si>
  <si>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</si>
  <si>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</si>
  <si>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</si>
  <si>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</si>
  <si>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</si>
  <si>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</si>
  <si>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</si>
  <si>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</si>
  <si>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</si>
  <si>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</si>
  <si>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</si>
  <si>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</si>
  <si>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</si>
  <si>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</si>
  <si>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</si>
  <si>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</si>
  <si>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</si>
  <si>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</si>
  <si>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</si>
  <si>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</si>
  <si>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</si>
  <si>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</si>
  <si>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</si>
  <si>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</si>
  <si>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</si>
  <si>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</si>
  <si>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</si>
  <si>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</si>
  <si>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</si>
  <si>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</si>
  <si>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</si>
  <si>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</si>
  <si>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</si>
  <si>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</si>
  <si>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</si>
  <si>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</si>
  <si>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</si>
  <si>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</si>
  <si>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</si>
  <si>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</si>
  <si>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</si>
  <si>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</si>
  <si>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</si>
  <si>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</si>
  <si>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</si>
  <si>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</si>
  <si>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</si>
  <si>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</si>
  <si>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</si>
  <si>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</si>
  <si>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</si>
  <si>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</si>
  <si>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</si>
  <si>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</si>
  <si>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</si>
  <si>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</si>
  <si>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</si>
  <si>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</si>
  <si>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</si>
  <si>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</si>
  <si>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</si>
  <si>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</si>
  <si>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</si>
  <si>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</si>
  <si>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</si>
  <si>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</si>
  <si>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</si>
  <si>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</si>
  <si>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</si>
  <si>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</si>
  <si>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</si>
  <si>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</si>
  <si>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</si>
  <si>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</si>
  <si>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</si>
  <si>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</si>
  <si>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</si>
  <si>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</si>
  <si>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</si>
  <si>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</si>
  <si>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</si>
  <si>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</si>
  <si>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</si>
  <si>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</si>
  <si>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</si>
  <si>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</si>
  <si>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</si>
  <si>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</si>
  <si>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</si>
  <si>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</si>
  <si>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</si>
  <si>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</si>
  <si>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</si>
  <si>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</si>
  <si>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</si>
  <si>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</si>
  <si>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</si>
  <si>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</si>
  <si>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</si>
  <si>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</si>
  <si>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</si>
  <si>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</si>
  <si>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</si>
  <si>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</si>
  <si>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</si>
  <si>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</si>
  <si>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</si>
  <si>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</si>
  <si>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</si>
  <si>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</si>
  <si>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</si>
  <si>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</si>
  <si>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</si>
  <si>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</si>
  <si>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</si>
  <si>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</si>
  <si>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</si>
  <si>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</si>
  <si>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</si>
  <si>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</si>
  <si>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</si>
  <si>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</si>
  <si>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</si>
  <si>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</si>
  <si>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</si>
  <si>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</si>
  <si>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</si>
  <si>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</si>
  <si>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</si>
  <si>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</si>
  <si>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</si>
  <si>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</si>
  <si>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</si>
  <si>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</si>
  <si>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</si>
  <si>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</si>
  <si>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</si>
  <si>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</si>
  <si>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</si>
  <si>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</si>
  <si>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</si>
  <si>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</si>
  <si>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</si>
  <si>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</si>
  <si>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</si>
  <si>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</si>
  <si>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</si>
  <si>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</si>
  <si>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</si>
  <si>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</si>
  <si>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</si>
  <si>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</si>
  <si>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</si>
  <si>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</si>
  <si>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</si>
  <si>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</si>
  <si>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</si>
  <si>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</si>
  <si>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</si>
  <si>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</si>
  <si>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</si>
  <si>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</si>
  <si>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</si>
  <si>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</si>
  <si>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</si>
  <si>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</si>
  <si>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</si>
  <si>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</si>
  <si>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</si>
  <si>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</si>
  <si>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</si>
  <si>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</si>
  <si>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</si>
  <si>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</si>
  <si>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</si>
  <si>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</si>
  <si>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</si>
  <si>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</si>
  <si>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</si>
  <si>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</si>
  <si>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</si>
  <si>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</si>
  <si>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</si>
  <si>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</si>
  <si>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</si>
  <si>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</si>
  <si>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</si>
  <si>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</si>
  <si>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</si>
  <si>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</si>
  <si>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</si>
  <si>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</si>
  <si>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</si>
  <si>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</si>
  <si>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</si>
  <si>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</si>
  <si>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</si>
  <si>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</si>
  <si>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</si>
  <si>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</si>
  <si>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</si>
  <si>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</si>
  <si>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</si>
  <si>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</si>
  <si>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</si>
  <si>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</si>
  <si>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</si>
  <si>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</si>
  <si>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</si>
  <si>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</si>
  <si>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</si>
  <si>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</si>
  <si>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</si>
  <si>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</si>
  <si>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</si>
  <si>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</si>
  <si>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</si>
  <si>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</si>
  <si>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</si>
  <si>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</si>
  <si>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</si>
  <si>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</si>
  <si>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</si>
  <si>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</si>
  <si>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</si>
  <si>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</si>
  <si>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</si>
  <si>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</si>
  <si>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</si>
  <si>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</si>
  <si>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</si>
  <si>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</si>
  <si>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</si>
  <si>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</si>
  <si>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</si>
  <si>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</si>
  <si>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</si>
  <si>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</si>
  <si>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</si>
  <si>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</si>
  <si>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</si>
  <si>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</si>
  <si>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</si>
  <si>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</si>
  <si>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</si>
  <si>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</si>
  <si>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</si>
  <si>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</si>
  <si>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</si>
  <si>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</si>
  <si>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</si>
  <si>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</si>
  <si>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</si>
  <si>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</si>
  <si>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</si>
  <si>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</si>
  <si>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</si>
  <si>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</si>
  <si>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</si>
  <si>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</si>
  <si>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</si>
  <si>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</si>
  <si>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</si>
  <si>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</si>
  <si>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</si>
  <si>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</si>
  <si>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</si>
  <si>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</si>
  <si>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</si>
  <si>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</si>
  <si>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</si>
  <si>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</si>
  <si>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</si>
  <si>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</si>
  <si>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</si>
  <si>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</si>
  <si>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</si>
  <si>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</si>
  <si>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</si>
  <si>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</si>
  <si>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</si>
  <si>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</si>
  <si>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</si>
  <si>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</si>
  <si>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</si>
  <si>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</si>
  <si>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</si>
  <si>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</si>
  <si>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</si>
  <si>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</si>
  <si>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</si>
  <si>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</si>
  <si>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</si>
  <si>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</si>
  <si>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</si>
  <si>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</si>
  <si>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</si>
  <si>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</si>
  <si>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</si>
  <si>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</si>
  <si>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</si>
  <si>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</si>
  <si>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</si>
  <si>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</si>
  <si>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</si>
  <si>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</si>
  <si>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</si>
  <si>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</si>
  <si>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</si>
  <si>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</si>
  <si>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</si>
  <si>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</si>
  <si>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</si>
  <si>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</si>
  <si>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</si>
  <si>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</si>
  <si>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</si>
  <si>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</si>
  <si>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</si>
  <si>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</si>
  <si>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</si>
  <si>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</si>
  <si>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</si>
  <si>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</si>
  <si>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</si>
  <si>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</si>
  <si>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</si>
  <si>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</si>
  <si>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</si>
  <si>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</si>
  <si>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</si>
  <si>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</si>
  <si>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</si>
  <si>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</si>
  <si>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</si>
  <si>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</si>
  <si>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</si>
  <si>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</si>
  <si>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</si>
  <si>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</si>
  <si>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</si>
  <si>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</si>
  <si>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</si>
  <si>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</si>
  <si>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</si>
  <si>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</si>
  <si>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</si>
  <si>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</si>
  <si>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</si>
  <si>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</si>
  <si>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</si>
  <si>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</si>
  <si>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</si>
  <si>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</si>
  <si>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</si>
  <si>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</si>
  <si>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</si>
  <si>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</si>
  <si>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</si>
  <si>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</si>
  <si>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</si>
  <si>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</si>
  <si>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</si>
  <si>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</si>
  <si>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</si>
  <si>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</si>
  <si>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</si>
  <si>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</si>
  <si>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</si>
  <si>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</si>
  <si>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</si>
  <si>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</si>
  <si>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</si>
  <si>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</si>
  <si>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</si>
  <si>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</si>
  <si>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</si>
  <si>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</si>
  <si>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</si>
  <si>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</si>
  <si>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</si>
  <si>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</si>
  <si>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</si>
  <si>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</si>
  <si>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</si>
  <si>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</si>
  <si>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</si>
  <si>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</si>
  <si>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</si>
  <si>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</si>
  <si>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</si>
  <si>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</si>
  <si>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</si>
  <si>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</si>
  <si>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</si>
  <si>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</si>
  <si>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</si>
  <si>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</si>
  <si>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</si>
  <si>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</si>
  <si>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</si>
  <si>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</si>
  <si>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</si>
  <si>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</si>
  <si>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</si>
  <si>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</si>
  <si>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</si>
  <si>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</si>
  <si>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</si>
  <si>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</si>
  <si>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</si>
  <si>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</si>
  <si>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</si>
  <si>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</si>
  <si>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</si>
  <si>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</si>
  <si>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</si>
  <si>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</si>
  <si>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</si>
  <si>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</si>
  <si>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</si>
  <si>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</si>
  <si>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</si>
  <si>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</si>
  <si>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</si>
  <si>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</si>
  <si>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</si>
  <si>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</si>
  <si>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</si>
  <si>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</si>
  <si>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</si>
  <si>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</si>
  <si>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</si>
  <si>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</si>
  <si>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</si>
  <si>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</si>
  <si>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</si>
  <si>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</si>
  <si>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</si>
  <si>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</si>
  <si>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</si>
  <si>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</si>
  <si>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</si>
  <si>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</si>
  <si>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</si>
  <si>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</si>
  <si>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</si>
  <si>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</si>
  <si>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</si>
  <si>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</si>
  <si>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</si>
  <si>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</si>
  <si>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</si>
  <si>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</si>
  <si>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</si>
  <si>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</si>
  <si>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</si>
  <si>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</si>
  <si>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</si>
  <si>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</si>
  <si>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</si>
  <si>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</si>
  <si>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</si>
  <si>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</si>
  <si>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</si>
  <si>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</si>
  <si>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</si>
  <si>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</si>
  <si>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</si>
  <si>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</si>
  <si>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</si>
  <si>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</si>
  <si>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</si>
  <si>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</si>
  <si>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</si>
  <si>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</si>
  <si>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</si>
  <si>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</si>
  <si>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</si>
  <si>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</si>
  <si>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</si>
  <si>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</si>
  <si>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</si>
  <si>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</si>
  <si>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</si>
  <si>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</si>
  <si>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</si>
  <si>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</si>
  <si>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</si>
  <si>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</si>
  <si>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</si>
  <si>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</si>
  <si>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</si>
  <si>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</si>
  <si>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</si>
  <si>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</si>
  <si>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</si>
  <si>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</si>
  <si>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</si>
  <si>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</si>
  <si>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</si>
  <si>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</si>
  <si>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</si>
  <si>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</si>
  <si>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</si>
  <si>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</si>
  <si>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</si>
  <si>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</si>
  <si>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</si>
  <si>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</si>
  <si>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</si>
  <si>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</si>
  <si>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</si>
  <si>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</si>
  <si>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</si>
  <si>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</si>
  <si>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</si>
  <si>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</si>
  <si>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</si>
  <si>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</si>
  <si>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</si>
  <si>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</si>
  <si>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</si>
  <si>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</si>
  <si>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</si>
  <si>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</si>
  <si>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</si>
  <si>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</si>
  <si>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</si>
  <si>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</si>
  <si>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</si>
  <si>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</si>
  <si>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</si>
  <si>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</si>
  <si>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</si>
  <si>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</si>
  <si>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</si>
  <si>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</si>
  <si>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</si>
  <si>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</si>
  <si>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</si>
  <si>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</si>
  <si>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</si>
  <si>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</si>
  <si>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</si>
  <si>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</si>
  <si>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</si>
  <si>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</si>
  <si>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</si>
  <si>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</si>
  <si>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</si>
  <si>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</si>
  <si>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</si>
  <si>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</si>
  <si>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</si>
  <si>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</si>
  <si>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</si>
  <si>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</si>
  <si>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</si>
  <si>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</si>
  <si>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</si>
  <si>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</si>
  <si>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</si>
  <si>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</si>
  <si>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</si>
  <si>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</si>
  <si>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</si>
  <si>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</si>
  <si>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</si>
  <si>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</si>
  <si>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</si>
  <si>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</si>
  <si>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</si>
  <si>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</si>
  <si>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</si>
  <si>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</si>
  <si>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</si>
  <si>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</si>
  <si>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</si>
  <si>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</si>
  <si>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</si>
  <si>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</si>
  <si>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</si>
  <si>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</si>
  <si>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</si>
  <si>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</si>
  <si>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</si>
  <si>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</si>
  <si>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</si>
  <si>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</si>
  <si>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</si>
  <si>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</si>
  <si>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</si>
  <si>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</si>
  <si>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</si>
  <si>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</si>
  <si>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</si>
  <si>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</si>
  <si>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</si>
  <si>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</si>
  <si>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</si>
  <si>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</si>
  <si>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</si>
  <si>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</si>
  <si>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</si>
  <si>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</si>
  <si>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</si>
  <si>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</si>
  <si>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</si>
  <si>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</si>
  <si>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</si>
  <si>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</si>
  <si>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</si>
  <si>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</si>
  <si>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</si>
  <si>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</si>
  <si>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</si>
  <si>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</si>
  <si>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</si>
  <si>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</si>
  <si>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</si>
  <si>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</si>
  <si>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</si>
  <si>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</si>
  <si>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</si>
  <si>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</si>
  <si>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</si>
  <si>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</si>
  <si>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</si>
  <si>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</si>
  <si>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</si>
  <si>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</si>
  <si>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</si>
  <si>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</si>
  <si>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</si>
  <si>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</si>
  <si>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</si>
  <si>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</si>
  <si>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</si>
  <si>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</si>
  <si>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</si>
  <si>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</si>
  <si>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</si>
  <si>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</si>
  <si>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</si>
  <si>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</si>
  <si>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</si>
  <si>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</si>
  <si>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</si>
  <si>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</si>
  <si>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</si>
  <si>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</si>
  <si>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</si>
  <si>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</si>
  <si>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</si>
  <si>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</si>
  <si>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</si>
  <si>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</si>
  <si>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</si>
  <si>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</si>
  <si>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</si>
  <si>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</si>
  <si>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</si>
  <si>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</si>
  <si>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</si>
  <si>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</si>
  <si>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</si>
  <si>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</si>
  <si>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</si>
  <si>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</si>
  <si>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</si>
  <si>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</si>
  <si>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</si>
  <si>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</si>
  <si>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</si>
  <si>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</si>
  <si>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</si>
  <si>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</si>
  <si>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</si>
  <si>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</si>
  <si>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</si>
  <si>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</si>
  <si>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</si>
  <si>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</si>
  <si>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</si>
  <si>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</si>
  <si>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</si>
  <si>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</si>
  <si>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</si>
  <si>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</si>
  <si>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</si>
  <si>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</si>
  <si>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</si>
  <si>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</si>
  <si>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</si>
  <si>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</si>
  <si>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</si>
  <si>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</si>
  <si>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</si>
  <si>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</si>
  <si>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</si>
  <si>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</si>
  <si>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</si>
  <si>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</si>
  <si>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</si>
  <si>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</si>
  <si>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</si>
  <si>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</si>
  <si>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</si>
  <si>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</si>
  <si>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</si>
  <si>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</si>
  <si>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</si>
  <si>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</si>
  <si>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</si>
  <si>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</si>
  <si>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</si>
  <si>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</si>
  <si>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</si>
  <si>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</si>
  <si>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</si>
  <si>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</si>
  <si>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</si>
  <si>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</si>
  <si>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</si>
  <si>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</si>
  <si>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</si>
  <si>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</si>
  <si>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</si>
  <si>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</si>
  <si>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</si>
  <si>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</si>
  <si>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</si>
  <si>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</si>
  <si>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</si>
  <si>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</si>
  <si>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</si>
  <si>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</si>
  <si>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</si>
  <si>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</si>
  <si>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</si>
  <si>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</si>
  <si>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</si>
  <si>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</si>
  <si>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</si>
  <si>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</si>
  <si>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</si>
  <si>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</si>
  <si>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</si>
  <si>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</si>
  <si>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</si>
  <si>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</si>
  <si>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</si>
  <si>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</si>
  <si>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</si>
  <si>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</si>
  <si>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</si>
  <si>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</si>
  <si>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</si>
  <si>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</si>
  <si>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</si>
  <si>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</si>
  <si>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</si>
  <si>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</si>
  <si>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</si>
  <si>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</si>
  <si>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</si>
  <si>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</si>
  <si>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</si>
  <si>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</si>
  <si>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</si>
  <si>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</si>
  <si>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</si>
  <si>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</si>
  <si>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</si>
  <si>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</si>
  <si>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</si>
  <si>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</si>
  <si>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</si>
  <si>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</si>
  <si>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</si>
  <si>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</si>
  <si>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</si>
  <si>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</si>
  <si>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</si>
  <si>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</si>
  <si>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</si>
  <si>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</si>
  <si>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</si>
  <si>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</si>
  <si>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</si>
  <si>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</si>
  <si>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</si>
  <si>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</si>
  <si>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</si>
  <si>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</si>
  <si>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</si>
  <si>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</si>
  <si>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</si>
  <si>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</si>
  <si>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</si>
  <si>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</si>
  <si>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</si>
  <si>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</si>
  <si>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</si>
  <si>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</si>
  <si>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</si>
  <si>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</si>
  <si>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</si>
  <si>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</si>
  <si>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</si>
  <si>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</si>
  <si>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</si>
  <si>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</si>
  <si>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</si>
  <si>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</si>
  <si>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</si>
  <si>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</si>
  <si>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</si>
  <si>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</si>
  <si>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</si>
  <si>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</si>
  <si>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</si>
  <si>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</si>
  <si>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</si>
  <si>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</si>
  <si>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</si>
  <si>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</si>
  <si>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</si>
  <si>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</si>
  <si>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</si>
  <si>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</si>
  <si>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</si>
  <si>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</si>
  <si>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</si>
  <si>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</si>
  <si>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</si>
  <si>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</si>
  <si>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</si>
  <si>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</si>
  <si>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</si>
  <si>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</si>
  <si>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</si>
  <si>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</si>
  <si>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</si>
  <si>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</si>
  <si>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</si>
  <si>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</si>
  <si>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</si>
  <si>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</si>
  <si>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</si>
  <si>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</si>
  <si>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</si>
  <si>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</si>
  <si>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</si>
  <si>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</si>
  <si>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</si>
  <si>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</si>
  <si>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</si>
  <si>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</si>
  <si>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</si>
  <si>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</si>
  <si>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</si>
  <si>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</si>
  <si>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</si>
  <si>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</si>
  <si>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</si>
  <si>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</si>
  <si>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</si>
  <si>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</si>
  <si>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</si>
  <si>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</si>
  <si>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</si>
  <si>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</si>
  <si>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</si>
  <si>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</si>
  <si>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</si>
  <si>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</si>
  <si>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</si>
  <si>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</si>
  <si>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</si>
  <si>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</si>
  <si>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</si>
  <si>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</si>
  <si>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</si>
  <si>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</si>
  <si>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</si>
  <si>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</si>
  <si>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</si>
  <si>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</si>
  <si>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</si>
  <si>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</si>
  <si>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</si>
  <si>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</si>
  <si>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</si>
  <si>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</si>
  <si>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</si>
  <si>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</si>
  <si>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</si>
  <si>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</si>
  <si>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</si>
  <si>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</si>
  <si>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</si>
  <si>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</si>
  <si>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</si>
  <si>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</si>
  <si>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</si>
  <si>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</si>
  <si>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</si>
  <si>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</si>
  <si>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</si>
  <si>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</si>
  <si>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</si>
  <si>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</si>
  <si>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</si>
  <si>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</si>
  <si>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</si>
  <si>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</si>
  <si>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</si>
  <si>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</si>
  <si>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</si>
  <si>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</si>
  <si>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</si>
  <si>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</si>
  <si>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</si>
  <si>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</si>
  <si>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</si>
  <si>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</si>
  <si>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</si>
  <si>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</si>
  <si>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</si>
  <si>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</si>
  <si>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</si>
  <si>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</si>
  <si>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</si>
  <si>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</si>
  <si>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</si>
  <si>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</si>
  <si>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</si>
  <si>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</si>
  <si>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</si>
  <si>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</si>
  <si>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</si>
  <si>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</si>
  <si>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</si>
  <si>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</si>
  <si>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</si>
  <si>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</si>
  <si>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</si>
  <si>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</si>
  <si>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</si>
  <si>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</si>
  <si>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</si>
  <si>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</si>
  <si>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</si>
  <si>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</si>
  <si>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</si>
  <si>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</si>
  <si>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</si>
  <si>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</si>
  <si>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</si>
  <si>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</si>
  <si>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</si>
  <si>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</si>
  <si>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</si>
  <si>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</si>
  <si>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</si>
  <si>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</si>
  <si>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</si>
  <si>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</si>
  <si>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</si>
  <si>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</si>
  <si>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</si>
  <si>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</si>
  <si>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</si>
  <si>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</si>
  <si>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</si>
  <si>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</si>
  <si>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</si>
  <si>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</si>
  <si>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</si>
  <si>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</si>
  <si>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</si>
  <si>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</si>
  <si>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</si>
  <si>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</si>
  <si>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</si>
  <si>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</si>
  <si>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</si>
  <si>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</si>
  <si>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</si>
  <si>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</si>
  <si>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</si>
  <si>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</si>
  <si>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</si>
  <si>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</si>
  <si>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</si>
  <si>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</si>
  <si>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</si>
  <si>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</si>
  <si>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</si>
  <si>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</si>
  <si>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</si>
  <si>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</si>
  <si>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</si>
  <si>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</si>
  <si>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</si>
  <si>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</si>
  <si>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</si>
  <si>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</si>
  <si>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</si>
  <si>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</si>
  <si>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</si>
  <si>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</si>
  <si>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</si>
  <si>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</si>
  <si>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</si>
  <si>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</si>
  <si>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</si>
  <si>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</si>
  <si>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</si>
  <si>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</si>
  <si>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</si>
  <si>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</si>
  <si>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</si>
  <si>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</si>
  <si>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</si>
  <si>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</si>
  <si>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</si>
  <si>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</si>
  <si>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</si>
  <si>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</si>
  <si>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</si>
  <si>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</si>
  <si>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</si>
  <si>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</si>
  <si>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</si>
  <si>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</si>
  <si>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</si>
  <si>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</si>
  <si>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</si>
  <si>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</si>
  <si>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</si>
  <si>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</si>
  <si>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</si>
  <si>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</si>
  <si>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</si>
  <si>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</si>
  <si>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</si>
  <si>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</si>
  <si>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</si>
  <si>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</si>
  <si>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</si>
  <si>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</si>
  <si>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</si>
  <si>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</si>
  <si>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</si>
  <si>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</si>
  <si>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</si>
  <si>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</si>
  <si>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</si>
  <si>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</si>
  <si>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</si>
  <si>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</si>
  <si>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</si>
  <si>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</si>
  <si>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</si>
  <si>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</si>
  <si>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</si>
  <si>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</si>
  <si>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</si>
  <si>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</si>
  <si>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</si>
  <si>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</si>
  <si>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</si>
  <si>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</si>
  <si>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</si>
  <si>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</si>
  <si>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</si>
  <si>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</si>
  <si>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</si>
  <si>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</si>
  <si>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</si>
  <si>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</si>
  <si>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</si>
  <si>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</si>
  <si>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</si>
  <si>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</si>
  <si>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</si>
  <si>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</si>
  <si>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</si>
  <si>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</si>
  <si>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</si>
  <si>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</si>
  <si>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</si>
  <si>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</si>
  <si>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</si>
  <si>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</si>
  <si>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</si>
  <si>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</si>
  <si>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</si>
  <si>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</si>
  <si>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</si>
  <si>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</si>
  <si>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</si>
  <si>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</si>
  <si>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</si>
  <si>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</si>
  <si>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</si>
  <si>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</si>
  <si>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</si>
  <si>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</si>
  <si>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</si>
  <si>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</si>
  <si>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</si>
  <si>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</si>
  <si>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</si>
  <si>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</si>
  <si>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</si>
  <si>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</si>
  <si>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</si>
  <si>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</si>
  <si>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</si>
  <si>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</si>
  <si>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</si>
  <si>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</si>
  <si>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</si>
  <si>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</si>
  <si>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</si>
  <si>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</si>
  <si>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</si>
  <si>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</si>
  <si>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</si>
  <si>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</si>
  <si>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</si>
  <si>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</si>
  <si>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</si>
  <si>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</si>
  <si>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</si>
  <si>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</si>
  <si>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</si>
  <si>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</si>
  <si>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</si>
  <si>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</si>
  <si>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</si>
  <si>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</si>
  <si>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</si>
  <si>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</si>
  <si>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</si>
  <si>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</si>
  <si>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</si>
  <si>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</si>
  <si>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</si>
  <si>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</si>
  <si>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</si>
  <si>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</si>
  <si>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</si>
  <si>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</si>
  <si>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</si>
  <si>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</si>
  <si>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</si>
  <si>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</si>
  <si>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</si>
  <si>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</si>
  <si>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</si>
  <si>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</si>
  <si>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</si>
  <si>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</si>
  <si>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</si>
  <si>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</si>
  <si>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</si>
  <si>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</si>
  <si>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</si>
  <si>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</si>
  <si>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</si>
  <si>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</si>
  <si>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</si>
  <si>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</si>
  <si>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</si>
  <si>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</si>
  <si>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</si>
  <si>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</si>
  <si>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</si>
  <si>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</si>
  <si>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</si>
  <si>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</si>
  <si>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</si>
  <si>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</si>
  <si>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</si>
  <si>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</si>
  <si>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</si>
  <si>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</si>
  <si>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</si>
  <si>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</si>
  <si>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</si>
  <si>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</si>
  <si>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</si>
  <si>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</si>
  <si>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</si>
  <si>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</si>
  <si>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</si>
  <si>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</si>
  <si>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</si>
  <si>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</si>
  <si>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</si>
  <si>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</si>
  <si>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</si>
  <si>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</si>
  <si>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</si>
  <si>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</si>
  <si>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</si>
  <si>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</si>
  <si>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</si>
  <si>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</si>
  <si>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</si>
  <si>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</si>
  <si>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</si>
  <si>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</si>
  <si>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</si>
  <si>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</si>
  <si>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</si>
  <si>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</si>
  <si>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</si>
  <si>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</si>
  <si>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</si>
  <si>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</si>
  <si>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</si>
  <si>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</si>
  <si>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</si>
  <si>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</si>
  <si>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</si>
  <si>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</si>
  <si>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</si>
  <si>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</si>
  <si>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</si>
  <si>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</si>
  <si>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</si>
  <si>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</si>
  <si>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</si>
  <si>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</si>
  <si>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</si>
  <si>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</si>
  <si>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</si>
  <si>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</si>
  <si>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</si>
  <si>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</si>
  <si>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</si>
  <si>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</si>
  <si>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</si>
  <si>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</si>
  <si>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</si>
  <si>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</si>
  <si>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</si>
  <si>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</si>
  <si>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</si>
  <si>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</si>
  <si>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</si>
  <si>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</si>
  <si>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</si>
  <si>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</si>
  <si>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</si>
  <si>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</si>
  <si>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</si>
  <si>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</si>
  <si>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</si>
  <si>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</si>
  <si>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</si>
  <si>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</si>
  <si>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</si>
  <si>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</si>
  <si>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</si>
  <si>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</si>
  <si>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</si>
  <si>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</si>
  <si>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</si>
  <si>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</si>
  <si>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</si>
  <si>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</si>
  <si>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</si>
  <si>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</si>
  <si>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</si>
  <si>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</si>
  <si>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</si>
  <si>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</si>
  <si>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</si>
  <si>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</si>
  <si>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</si>
  <si>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</si>
  <si>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</si>
  <si>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</si>
  <si>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</si>
  <si>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</si>
  <si>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</si>
  <si>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</si>
  <si>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</si>
  <si>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</si>
  <si>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</si>
  <si>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</si>
  <si>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</si>
  <si>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</si>
  <si>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</si>
  <si>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</si>
  <si>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</si>
  <si>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</si>
  <si>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</si>
  <si>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</si>
  <si>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</si>
  <si>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</si>
  <si>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</si>
  <si>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</si>
  <si>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</si>
  <si>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</si>
  <si>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</si>
  <si>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</si>
  <si>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</si>
  <si>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</si>
  <si>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</si>
  <si>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</si>
  <si>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</si>
  <si>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</si>
  <si>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</si>
  <si>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</si>
  <si>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</si>
  <si>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</si>
  <si>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</si>
  <si>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</si>
  <si>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</si>
  <si>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</si>
  <si>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</si>
  <si>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</si>
  <si>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</si>
  <si>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</si>
  <si>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</si>
  <si>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</si>
  <si>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</si>
  <si>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</si>
  <si>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</si>
  <si>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</si>
  <si>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</si>
  <si>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</si>
  <si>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</si>
  <si>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</si>
  <si>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</si>
  <si>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</si>
  <si>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</si>
  <si>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</si>
  <si>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</si>
  <si>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</si>
  <si>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</si>
  <si>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</si>
  <si>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</si>
  <si>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</si>
  <si>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</si>
  <si>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</si>
  <si>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</si>
  <si>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</si>
  <si>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</si>
  <si>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</si>
  <si>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</si>
  <si>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</si>
  <si>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</si>
  <si>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</si>
  <si>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</si>
  <si>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</si>
  <si>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</si>
  <si>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</si>
  <si>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</si>
  <si>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</si>
  <si>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</si>
  <si>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</si>
  <si>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</si>
  <si>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</si>
  <si>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</si>
  <si>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</si>
  <si>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</si>
  <si>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</si>
  <si>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</si>
  <si>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</si>
  <si>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</si>
  <si>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</si>
  <si>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</si>
  <si>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</si>
  <si>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</si>
  <si>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</si>
  <si>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</si>
  <si>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</si>
  <si>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</si>
  <si>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</si>
  <si>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</si>
  <si>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</si>
  <si>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</si>
  <si>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</si>
  <si>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</si>
  <si>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</si>
  <si>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</si>
  <si>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</si>
  <si>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</si>
  <si>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</si>
  <si>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</si>
  <si>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</si>
  <si>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</si>
  <si>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</si>
  <si>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</si>
  <si>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</si>
  <si>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</si>
  <si>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</si>
  <si>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</si>
  <si>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</si>
  <si>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</si>
  <si>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</si>
  <si>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</si>
  <si>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</si>
  <si>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</si>
  <si>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</si>
  <si>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</si>
  <si>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</si>
  <si>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</si>
  <si>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</si>
  <si>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</si>
  <si>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</si>
  <si>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</si>
  <si>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</si>
  <si>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</si>
  <si>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</si>
  <si>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</si>
  <si>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</si>
  <si>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</si>
  <si>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</si>
  <si>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</si>
  <si>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</si>
  <si>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</si>
  <si>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</si>
  <si>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</si>
  <si>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</si>
  <si>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</si>
  <si>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</si>
  <si>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</si>
  <si>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</si>
  <si>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</si>
  <si>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</si>
  <si>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</si>
  <si>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</si>
  <si>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</si>
  <si>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</si>
  <si>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</si>
  <si>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</si>
  <si>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</si>
  <si>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</si>
  <si>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</si>
  <si>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</si>
  <si>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</si>
  <si>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</si>
  <si>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</si>
  <si>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</si>
  <si>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</si>
  <si>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</si>
  <si>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</si>
  <si>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</si>
  <si>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</si>
  <si>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</si>
  <si>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</si>
  <si>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</si>
  <si>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</si>
  <si>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</si>
  <si>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</si>
  <si>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</si>
  <si>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</si>
  <si>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</si>
  <si>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</si>
  <si>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</si>
  <si>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</si>
  <si>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</si>
  <si>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</si>
  <si>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</si>
  <si>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</si>
  <si>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</si>
  <si>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</si>
  <si>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</si>
  <si>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</si>
  <si>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</si>
  <si>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</si>
  <si>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</si>
  <si>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</si>
  <si>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</si>
  <si>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</si>
  <si>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</si>
  <si>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</si>
  <si>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</si>
  <si>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</si>
  <si>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</si>
  <si>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</si>
  <si>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</si>
  <si>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</si>
  <si>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</si>
  <si>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</si>
  <si>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</si>
  <si>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</si>
  <si>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</si>
  <si>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</si>
  <si>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</si>
  <si>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</si>
  <si>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</si>
  <si>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</si>
  <si>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</si>
  <si>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</si>
  <si>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</si>
  <si>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</si>
  <si>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</si>
  <si>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</si>
  <si>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</si>
  <si>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</si>
  <si>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</si>
  <si>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</si>
  <si>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</si>
  <si>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</si>
  <si>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</si>
  <si>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</si>
  <si>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</si>
  <si>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</si>
  <si>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</si>
  <si>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</si>
  <si>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</si>
  <si>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</si>
  <si>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</si>
  <si>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</si>
  <si>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</si>
  <si>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</si>
  <si>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</si>
  <si>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</si>
  <si>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</si>
  <si>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</si>
  <si>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</si>
  <si>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</si>
  <si>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</si>
  <si>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</si>
  <si>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</si>
  <si>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</si>
  <si>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</si>
  <si>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</si>
  <si>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</si>
  <si>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</si>
  <si>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</si>
  <si>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</si>
  <si>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</si>
  <si>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</si>
  <si>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</si>
  <si>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</si>
  <si>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</si>
  <si>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</si>
  <si>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</si>
  <si>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</si>
  <si>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</si>
  <si>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</si>
  <si>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</si>
  <si>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</si>
  <si>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</si>
  <si>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</si>
  <si>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</si>
  <si>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</si>
  <si>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</si>
  <si>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</si>
  <si>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</si>
  <si>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</si>
  <si>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</si>
  <si>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</si>
  <si>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</si>
  <si>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</si>
  <si>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</si>
  <si>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</si>
  <si>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</si>
  <si>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</si>
  <si>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</si>
  <si>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</si>
  <si>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</si>
  <si>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</si>
  <si>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</si>
  <si>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</si>
  <si>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</si>
  <si>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</si>
  <si>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</si>
  <si>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</si>
  <si>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</si>
  <si>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</si>
  <si>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</si>
  <si>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</si>
  <si>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</si>
  <si>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</si>
  <si>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</si>
  <si>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</si>
  <si>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</si>
  <si>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</si>
  <si>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</si>
  <si>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</si>
  <si>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</si>
  <si>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</si>
  <si>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</si>
  <si>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</si>
  <si>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</si>
  <si>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</si>
  <si>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</si>
  <si>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</si>
  <si>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</si>
  <si>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</si>
  <si>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</si>
  <si>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</si>
  <si>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</si>
  <si>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</si>
  <si>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</si>
  <si>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</si>
  <si>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</si>
  <si>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</si>
  <si>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</si>
  <si>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</si>
  <si>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</si>
  <si>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</si>
  <si>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</si>
  <si>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</si>
  <si>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</si>
  <si>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</si>
  <si>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</si>
  <si>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</si>
  <si>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</si>
  <si>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</si>
  <si>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</si>
  <si>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</si>
  <si>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</si>
  <si>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</si>
  <si>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</si>
  <si>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</si>
  <si>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</si>
  <si>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</si>
  <si>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</si>
  <si>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</si>
  <si>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</si>
  <si>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</si>
  <si>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</si>
  <si>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</si>
  <si>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</si>
  <si>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</si>
  <si>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</si>
  <si>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</si>
  <si>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</si>
  <si>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</si>
  <si>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</si>
  <si>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</si>
  <si>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</si>
  <si>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</si>
  <si>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</si>
  <si>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</si>
  <si>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</si>
  <si>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</si>
  <si>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</si>
  <si>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</si>
  <si>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</si>
  <si>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</si>
  <si>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</si>
  <si>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</si>
  <si>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</si>
  <si>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</si>
  <si>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</si>
  <si>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</si>
  <si>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</si>
  <si>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</si>
  <si>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</si>
  <si>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</si>
  <si>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</si>
  <si>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</si>
  <si>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</si>
  <si>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</si>
  <si>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</si>
  <si>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</si>
  <si>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</si>
  <si>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</si>
  <si>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</si>
  <si>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</si>
  <si>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</si>
  <si>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</si>
  <si>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</si>
  <si>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</si>
  <si>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</si>
  <si>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</si>
  <si>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</si>
  <si>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</si>
  <si>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</si>
  <si>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</si>
  <si>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</si>
  <si>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</si>
  <si>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</si>
  <si>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</si>
  <si>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</si>
  <si>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</si>
  <si>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</si>
  <si>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</si>
  <si>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</si>
  <si>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</si>
  <si>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</si>
  <si>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</si>
  <si>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</si>
  <si>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</si>
  <si>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</si>
  <si>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</si>
  <si>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</si>
  <si>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</si>
  <si>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</si>
  <si>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</si>
  <si>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</si>
  <si>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</si>
  <si>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</si>
  <si>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</si>
  <si>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</si>
  <si>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</si>
  <si>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</si>
  <si>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</si>
  <si>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</si>
  <si>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</si>
  <si>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</si>
  <si>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</si>
  <si>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</si>
  <si>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</si>
  <si>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</si>
  <si>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</si>
  <si>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</si>
  <si>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</si>
  <si>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</si>
  <si>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</si>
  <si>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</si>
  <si>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</si>
  <si>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</si>
  <si>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</si>
  <si>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</si>
  <si>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</si>
  <si>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</si>
  <si>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</si>
  <si>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</si>
  <si>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</si>
  <si>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</si>
  <si>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</si>
  <si>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</si>
  <si>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</si>
  <si>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</si>
  <si>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</si>
  <si>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</si>
  <si>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</si>
  <si>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</si>
  <si>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</si>
  <si>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</si>
  <si>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</si>
  <si>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</si>
  <si>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</si>
  <si>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</si>
  <si>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</si>
  <si>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</si>
  <si>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</si>
  <si>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</si>
  <si>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</si>
  <si>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</si>
  <si>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</si>
  <si>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</si>
  <si>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</si>
  <si>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</si>
  <si>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</si>
  <si>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</si>
  <si>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</si>
  <si>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</si>
  <si>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</si>
  <si>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</si>
  <si>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</si>
  <si>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</si>
  <si>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</si>
  <si>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</si>
  <si>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</si>
  <si>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</si>
  <si>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</si>
  <si>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</si>
  <si>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</si>
  <si>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</si>
  <si>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</si>
  <si>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</si>
  <si>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</si>
  <si>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</si>
  <si>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</si>
  <si>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</si>
  <si>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</si>
  <si>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</si>
  <si>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</si>
  <si>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</si>
  <si>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</si>
  <si>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</si>
  <si>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</si>
  <si>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</si>
  <si>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</si>
  <si>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</si>
  <si>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</si>
  <si>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</si>
  <si>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</si>
  <si>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</si>
  <si>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</si>
  <si>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</si>
  <si>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</si>
  <si>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</si>
  <si>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</si>
  <si>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</si>
  <si>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</si>
  <si>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</si>
  <si>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</si>
  <si>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</si>
  <si>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</si>
  <si>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</si>
  <si>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</si>
  <si>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</si>
  <si>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</si>
  <si>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</si>
  <si>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</si>
  <si>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</si>
  <si>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</si>
  <si>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</si>
  <si>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</si>
  <si>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</si>
  <si>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</si>
  <si>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</si>
  <si>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</si>
  <si>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</si>
  <si>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</si>
  <si>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</si>
  <si>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</si>
  <si>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</si>
  <si>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</si>
  <si>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</si>
  <si>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</si>
  <si>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</si>
  <si>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</si>
  <si>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</si>
  <si>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</si>
  <si>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</si>
  <si>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</si>
  <si>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</si>
  <si>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</si>
  <si>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</si>
  <si>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</si>
  <si>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</si>
  <si>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</si>
  <si>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</si>
  <si>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</si>
  <si>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</si>
  <si>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</si>
  <si>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</si>
  <si>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</si>
  <si>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</si>
  <si>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</si>
  <si>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</si>
  <si>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</si>
  <si>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</si>
  <si>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</si>
  <si>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</si>
  <si>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</si>
  <si>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</si>
  <si>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</si>
  <si>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</si>
  <si>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</si>
  <si>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</si>
  <si>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</si>
  <si>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</si>
  <si>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</si>
  <si>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</si>
  <si>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</si>
  <si>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</si>
  <si>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</si>
  <si>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</si>
  <si>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</si>
  <si>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</si>
  <si>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</si>
  <si>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</si>
  <si>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</si>
  <si>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</si>
  <si>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</si>
  <si>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</si>
  <si>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</si>
  <si>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</si>
  <si>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</si>
  <si>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</si>
  <si>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</si>
  <si>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</si>
  <si>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</si>
  <si>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</si>
  <si>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</si>
  <si>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</si>
  <si>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</si>
  <si>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</si>
  <si>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</si>
  <si>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</si>
  <si>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</si>
  <si>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</si>
  <si>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</si>
  <si>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</si>
  <si>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</si>
  <si>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</si>
  <si>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</si>
  <si>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</si>
  <si>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</si>
  <si>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</si>
  <si>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</si>
  <si>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</si>
  <si>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</si>
  <si>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</si>
  <si>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</si>
  <si>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</si>
  <si>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</si>
  <si>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</si>
  <si>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</si>
  <si>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</si>
  <si>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</si>
  <si>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</si>
  <si>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</si>
  <si>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</si>
  <si>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</si>
  <si>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</si>
  <si>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</si>
  <si>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</si>
  <si>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</si>
  <si>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</si>
  <si>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</si>
  <si>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</si>
  <si>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</si>
  <si>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</si>
  <si>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</si>
  <si>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</si>
  <si>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</si>
  <si>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</si>
  <si>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</si>
  <si>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</si>
  <si>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</si>
  <si>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</si>
  <si>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</si>
  <si>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</si>
  <si>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</si>
  <si>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</si>
  <si>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</si>
  <si>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</si>
  <si>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</si>
  <si>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</si>
  <si>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</si>
  <si>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</si>
  <si>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</si>
  <si>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</si>
  <si>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</si>
  <si>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</si>
  <si>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</si>
  <si>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</si>
  <si>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</si>
  <si>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</si>
  <si>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</si>
  <si>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</si>
  <si>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</si>
  <si>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</si>
  <si>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</si>
  <si>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</si>
  <si>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</si>
  <si>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</si>
  <si>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</si>
  <si>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</si>
  <si>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</si>
  <si>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</si>
  <si>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</si>
  <si>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</si>
  <si>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</si>
  <si>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</si>
  <si>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</si>
  <si>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</si>
  <si>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</si>
  <si>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</si>
  <si>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</si>
  <si>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</si>
  <si>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</si>
  <si>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</si>
  <si>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</si>
  <si>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</si>
  <si>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</si>
  <si>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</si>
  <si>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</si>
  <si>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</si>
  <si>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</si>
  <si>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</si>
  <si>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</si>
  <si>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</si>
  <si>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</si>
  <si>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</si>
  <si>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</si>
  <si>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</si>
  <si>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</si>
  <si>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</si>
  <si>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</si>
  <si>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</si>
  <si>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</si>
  <si>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</si>
  <si>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</si>
  <si>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</si>
  <si>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</si>
  <si>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</si>
  <si>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</si>
  <si>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</si>
  <si>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</si>
  <si>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</si>
  <si>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</si>
  <si>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</si>
  <si>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</si>
  <si>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</si>
  <si>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</si>
  <si>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</si>
  <si>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</si>
  <si>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</si>
  <si>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</si>
  <si>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</si>
  <si>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</si>
  <si>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</si>
  <si>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</si>
  <si>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</si>
  <si>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</si>
  <si>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</si>
  <si>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</si>
  <si>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</si>
  <si>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</si>
  <si>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</si>
  <si>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</si>
  <si>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</si>
  <si>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</si>
  <si>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</si>
  <si>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</si>
  <si>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</si>
  <si>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</si>
  <si>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</si>
  <si>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</si>
  <si>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</si>
  <si>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</si>
  <si>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</si>
  <si>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</si>
  <si>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</si>
  <si>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</si>
  <si>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</si>
  <si>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</si>
  <si>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</si>
  <si>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</si>
  <si>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</si>
  <si>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</si>
  <si>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</si>
  <si>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</si>
  <si>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</si>
  <si>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</si>
  <si>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</si>
  <si>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</si>
  <si>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</si>
  <si>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</si>
  <si>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</si>
  <si>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</si>
  <si>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</si>
  <si>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</si>
  <si>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</si>
  <si>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</si>
  <si>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</si>
  <si>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</si>
  <si>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</si>
  <si>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</si>
  <si>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</si>
  <si>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</si>
  <si>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</si>
  <si>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</si>
  <si>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</si>
  <si>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</si>
  <si>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</si>
  <si>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</si>
  <si>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</si>
  <si>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</si>
  <si>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</si>
  <si>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</si>
  <si>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</si>
  <si>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</si>
  <si>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</si>
  <si>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</si>
  <si>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</si>
  <si>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</si>
  <si>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</si>
  <si>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</si>
  <si>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</si>
  <si>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</si>
  <si>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</si>
  <si>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</si>
  <si>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</si>
  <si>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</si>
  <si>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</si>
  <si>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</si>
  <si>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</si>
  <si>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</si>
  <si>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</si>
  <si>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</si>
  <si>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</si>
  <si>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</si>
  <si>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</si>
  <si>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</si>
  <si>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</si>
  <si>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</si>
  <si>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</si>
  <si>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</si>
  <si>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</si>
  <si>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</si>
  <si>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</si>
  <si>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</si>
  <si>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</si>
  <si>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</si>
  <si>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</si>
  <si>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</si>
  <si>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</si>
  <si>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</si>
  <si>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</si>
  <si>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</si>
  <si>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</si>
  <si>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</si>
  <si>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</si>
  <si>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</si>
  <si>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</si>
  <si>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</si>
  <si>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</si>
  <si>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</si>
  <si>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</si>
  <si>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</si>
  <si>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</si>
  <si>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</si>
  <si>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</si>
  <si>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</si>
  <si>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</si>
  <si>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</si>
  <si>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</si>
  <si>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</si>
  <si>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</si>
  <si>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</si>
  <si>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</si>
  <si>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</si>
  <si>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</si>
  <si>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</si>
  <si>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</si>
  <si>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</si>
  <si>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</si>
  <si>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</si>
  <si>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</si>
  <si>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</si>
  <si>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</si>
  <si>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</si>
  <si>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</si>
  <si>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</si>
  <si>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</si>
  <si>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</si>
  <si>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</si>
  <si>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</si>
  <si>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</si>
  <si>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</si>
  <si>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</si>
  <si>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</si>
  <si>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</si>
  <si>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</si>
  <si>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</si>
  <si>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</si>
  <si>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</si>
  <si>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</si>
  <si>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</si>
  <si>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</si>
  <si>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</si>
  <si>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</si>
  <si>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</si>
  <si>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</si>
  <si>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</si>
  <si>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</si>
  <si>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</si>
  <si>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</si>
  <si>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</si>
  <si>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</si>
  <si>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</si>
  <si>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</si>
  <si>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</si>
  <si>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</si>
  <si>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</si>
  <si>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</si>
  <si>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</si>
  <si>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</si>
  <si>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</si>
  <si>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</si>
  <si>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</si>
  <si>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</si>
  <si>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</si>
  <si>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</si>
  <si>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</si>
  <si>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</si>
  <si>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</si>
  <si>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</si>
  <si>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</si>
  <si>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</si>
  <si>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</si>
  <si>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</si>
  <si>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</si>
  <si>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</si>
  <si>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</si>
  <si>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</si>
  <si>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</si>
  <si>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</si>
  <si>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</si>
  <si>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</si>
  <si>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</si>
  <si>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</si>
  <si>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</si>
  <si>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</si>
  <si>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</si>
  <si>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</si>
  <si>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</si>
  <si>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</si>
  <si>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</si>
  <si>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</si>
  <si>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</si>
  <si>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</si>
  <si>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</si>
  <si>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</si>
  <si>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</si>
  <si>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</si>
  <si>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</si>
  <si>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</si>
  <si>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</si>
  <si>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</si>
  <si>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</si>
  <si>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</si>
  <si>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</si>
  <si>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</si>
  <si>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</si>
  <si>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</si>
  <si>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</si>
  <si>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</si>
  <si>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</si>
  <si>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</si>
  <si>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</si>
  <si>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</si>
  <si>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</si>
  <si>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</si>
  <si>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</si>
  <si>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</si>
  <si>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</si>
  <si>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</si>
  <si>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</si>
  <si>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</si>
  <si>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</si>
  <si>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</si>
  <si>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</si>
  <si>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</si>
  <si>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</si>
  <si>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</si>
  <si>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</si>
  <si>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</si>
  <si>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</si>
  <si>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</si>
  <si>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</si>
  <si>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</si>
  <si>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</si>
  <si>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</si>
  <si>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</si>
  <si>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</si>
  <si>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</si>
  <si>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</si>
  <si>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</si>
  <si>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</si>
  <si>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</si>
  <si>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</si>
  <si>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</si>
  <si>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</si>
  <si>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</si>
  <si>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</si>
  <si>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</si>
  <si>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</si>
  <si>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</si>
  <si>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</si>
  <si>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</si>
  <si>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</si>
  <si>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</si>
  <si>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</si>
  <si>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</si>
  <si>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</si>
  <si>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</si>
  <si>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</si>
  <si>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</si>
  <si>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</si>
  <si>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</si>
  <si>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</si>
  <si>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</si>
  <si>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</si>
  <si>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</si>
  <si>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</si>
  <si>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</si>
  <si>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</si>
  <si>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</si>
  <si>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</si>
  <si>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</si>
  <si>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</si>
  <si>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</si>
  <si>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</si>
  <si>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</si>
  <si>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</si>
  <si>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</si>
  <si>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</si>
  <si>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</si>
  <si>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</si>
  <si>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</si>
  <si>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</si>
  <si>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</si>
  <si>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</si>
  <si>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</si>
  <si>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</si>
  <si>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</si>
  <si>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</si>
  <si>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</si>
  <si>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</si>
  <si>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</si>
  <si>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</si>
  <si>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</si>
  <si>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</si>
  <si>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</si>
  <si>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</si>
  <si>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</si>
  <si>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</si>
  <si>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</si>
  <si>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</si>
  <si>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</si>
  <si>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</si>
  <si>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</si>
  <si>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</si>
  <si>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</si>
  <si>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</si>
  <si>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</si>
  <si>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</si>
  <si>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</si>
  <si>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</si>
  <si>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</si>
  <si>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</si>
  <si>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</si>
  <si>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</si>
  <si>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</si>
  <si>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</si>
  <si>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</si>
  <si>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</si>
  <si>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</si>
  <si>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</si>
  <si>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</si>
  <si>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</si>
  <si>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</si>
  <si>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</si>
  <si>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</si>
  <si>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</si>
  <si>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</si>
  <si>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</si>
  <si>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</si>
  <si>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</si>
  <si>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</si>
  <si>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</si>
  <si>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</si>
  <si>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</si>
  <si>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</si>
  <si>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</si>
  <si>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</si>
  <si>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</si>
  <si>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</si>
  <si>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</si>
  <si>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</si>
  <si>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</si>
  <si>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</si>
  <si>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</si>
  <si>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</si>
  <si>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</si>
  <si>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</si>
  <si>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</si>
  <si>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</si>
  <si>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</si>
  <si>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</si>
  <si>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</si>
  <si>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</si>
  <si>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</si>
  <si>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</si>
  <si>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</si>
  <si>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</si>
  <si>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</si>
  <si>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</si>
  <si>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</si>
  <si>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</si>
  <si>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</si>
  <si>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</si>
  <si>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</si>
  <si>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</si>
  <si>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</si>
  <si>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</si>
  <si>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</si>
  <si>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</si>
  <si>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</si>
  <si>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</si>
  <si>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</si>
  <si>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</si>
  <si>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</si>
  <si>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</si>
  <si>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</si>
  <si>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</si>
  <si>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</si>
  <si>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</si>
  <si>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</si>
  <si>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</si>
  <si>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</si>
  <si>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</si>
  <si>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</si>
  <si>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</si>
  <si>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</si>
  <si>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</si>
  <si>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</si>
  <si>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</si>
  <si>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</si>
  <si>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</si>
  <si>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</si>
  <si>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</si>
  <si>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</si>
  <si>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</si>
  <si>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</si>
  <si>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</si>
  <si>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</si>
  <si>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</si>
  <si>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</si>
  <si>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</si>
  <si>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</si>
  <si>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</si>
  <si>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</si>
  <si>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</si>
  <si>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</si>
  <si>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</si>
  <si>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</si>
  <si>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</si>
  <si>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</si>
  <si>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</si>
  <si>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</si>
  <si>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</si>
  <si>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</si>
  <si>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</si>
  <si>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</si>
  <si>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</si>
  <si>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</si>
  <si>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</si>
  <si>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</si>
  <si>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</si>
  <si>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</si>
  <si>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</si>
  <si>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</si>
  <si>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</si>
  <si>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</si>
  <si>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</si>
  <si>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</si>
  <si>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</si>
  <si>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</si>
  <si>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</si>
  <si>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</si>
  <si>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</si>
  <si>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</si>
  <si>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</si>
  <si>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</si>
  <si>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</si>
  <si>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</si>
  <si>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</si>
  <si>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</si>
  <si>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</si>
  <si>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</si>
  <si>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</si>
  <si>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</si>
  <si>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</si>
  <si>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</si>
  <si>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</si>
  <si>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</si>
  <si>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</si>
  <si>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</si>
  <si>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</si>
  <si>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</si>
  <si>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</si>
  <si>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</si>
  <si>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</si>
  <si>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</si>
  <si>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</si>
  <si>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</si>
  <si>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</si>
  <si>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</si>
  <si>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</si>
  <si>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</si>
  <si>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</si>
  <si>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</si>
  <si>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</si>
  <si>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</si>
  <si>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</si>
  <si>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</si>
  <si>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</si>
  <si>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</si>
  <si>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</si>
  <si>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</si>
  <si>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</si>
  <si>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</si>
  <si>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</si>
  <si>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</si>
  <si>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</si>
  <si>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</si>
  <si>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</si>
  <si>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</si>
  <si>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</si>
  <si>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</si>
  <si>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</si>
  <si>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</si>
  <si>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</si>
  <si>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</si>
  <si>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</si>
  <si>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</si>
  <si>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</si>
  <si>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</si>
  <si>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</si>
  <si>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</si>
  <si>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</si>
  <si>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</si>
  <si>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</si>
  <si>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</si>
  <si>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</si>
  <si>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</si>
  <si>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</si>
  <si>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</si>
  <si>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</si>
  <si>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</si>
  <si>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</si>
  <si>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</si>
  <si>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</si>
  <si>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</si>
  <si>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</si>
  <si>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</si>
  <si>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</si>
  <si>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</si>
  <si>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</si>
  <si>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</si>
  <si>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</si>
  <si>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</si>
  <si>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</si>
  <si>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</si>
  <si>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</si>
  <si>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</si>
  <si>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</si>
  <si>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</si>
  <si>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</si>
  <si>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</si>
  <si>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</si>
  <si>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</si>
  <si>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</si>
  <si>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</si>
  <si>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</si>
  <si>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</si>
  <si>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</si>
  <si>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</si>
  <si>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</si>
  <si>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</si>
  <si>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</si>
  <si>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</si>
  <si>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</si>
  <si>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</si>
  <si>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</si>
  <si>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</si>
  <si>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</si>
  <si>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</si>
  <si>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</si>
  <si>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</si>
  <si>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</si>
  <si>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</si>
  <si>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</si>
  <si>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</si>
  <si>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</si>
  <si>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</si>
  <si>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</si>
  <si>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</si>
  <si>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</si>
  <si>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</si>
  <si>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</si>
  <si>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</si>
  <si>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</si>
  <si>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</si>
  <si>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</si>
  <si>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</si>
  <si>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</si>
  <si>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</si>
  <si>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</si>
  <si>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</si>
  <si>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</si>
  <si>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</si>
  <si>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</si>
  <si>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</si>
  <si>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</si>
  <si>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</si>
  <si>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</si>
  <si>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</si>
  <si>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</si>
  <si>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</si>
  <si>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</si>
  <si>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</si>
  <si>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</si>
  <si>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</si>
  <si>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</si>
  <si>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</si>
  <si>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</si>
  <si>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</si>
  <si>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</si>
  <si>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</si>
  <si>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</si>
  <si>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</si>
  <si>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</si>
  <si>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</si>
  <si>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</si>
  <si>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</si>
  <si>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</si>
  <si>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</si>
  <si>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</si>
  <si>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</si>
  <si>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</si>
  <si>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</si>
  <si>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</si>
  <si>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</si>
  <si>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</si>
  <si>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</si>
  <si>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</si>
  <si>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</si>
  <si>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</si>
  <si>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</si>
  <si>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</si>
  <si>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</si>
  <si>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</si>
  <si>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</si>
  <si>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</si>
  <si>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</si>
  <si>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</si>
  <si>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</si>
  <si>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</si>
  <si>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</si>
  <si>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</si>
  <si>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</si>
  <si>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</si>
  <si>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</si>
  <si>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</si>
  <si>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</si>
  <si>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</si>
  <si>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</si>
  <si>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</si>
  <si>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</si>
  <si>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</si>
  <si>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</si>
  <si>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</si>
  <si>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</si>
  <si>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</si>
  <si>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</si>
  <si>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</si>
  <si>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</si>
  <si>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</si>
  <si>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</si>
  <si>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</si>
  <si>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</si>
  <si>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</si>
  <si>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</si>
  <si>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</si>
  <si>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</si>
  <si>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</si>
  <si>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</si>
  <si>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</si>
  <si>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</si>
  <si>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</si>
  <si>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</si>
  <si>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</si>
  <si>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</si>
  <si>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</si>
  <si>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</si>
  <si>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</si>
  <si>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</si>
  <si>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</si>
  <si>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</si>
  <si>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</si>
  <si>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</si>
  <si>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</si>
  <si>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</si>
  <si>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</si>
  <si>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</si>
  <si>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</si>
  <si>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</si>
  <si>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</si>
  <si>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</si>
  <si>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</si>
  <si>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</si>
  <si>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</si>
  <si>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</si>
  <si>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</si>
  <si>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</si>
  <si>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</si>
  <si>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</si>
  <si>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</si>
  <si>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</si>
  <si>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</si>
  <si>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</si>
  <si>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</si>
  <si>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</si>
  <si>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</si>
  <si>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</si>
  <si>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</si>
  <si>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</si>
  <si>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</si>
  <si>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</si>
  <si>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</si>
  <si>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</si>
  <si>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</si>
  <si>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</si>
  <si>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</si>
  <si>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</si>
  <si>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</si>
  <si>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</si>
  <si>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</si>
  <si>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</si>
  <si>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</si>
  <si>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</si>
  <si>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</si>
  <si>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</si>
  <si>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</si>
  <si>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</si>
  <si>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</si>
  <si>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</si>
  <si>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</si>
  <si>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</si>
  <si>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</si>
  <si>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</si>
  <si>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</si>
  <si>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</si>
  <si>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</si>
  <si>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</si>
  <si>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</si>
  <si>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</si>
  <si>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</si>
  <si>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</si>
  <si>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</si>
  <si>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</si>
  <si>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</si>
  <si>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</si>
  <si>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</si>
  <si>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</si>
  <si>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</si>
  <si>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</si>
  <si>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</si>
  <si>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</si>
  <si>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</si>
  <si>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</si>
  <si>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</si>
  <si>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</si>
  <si>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</si>
  <si>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</si>
  <si>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</si>
  <si>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</si>
  <si>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</si>
  <si>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</si>
  <si>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</si>
  <si>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</si>
  <si>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</si>
  <si>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</si>
  <si>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</si>
  <si>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</si>
  <si>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</si>
  <si>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</si>
  <si>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</si>
  <si>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</si>
  <si>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</si>
  <si>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</si>
  <si>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</si>
  <si>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</si>
  <si>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</si>
  <si>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</si>
  <si>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</si>
  <si>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</si>
  <si>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</si>
  <si>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</si>
  <si>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</si>
  <si>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</si>
  <si>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</si>
  <si>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</si>
  <si>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</si>
  <si>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</si>
  <si>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</si>
  <si>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</si>
  <si>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</si>
  <si>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</si>
  <si>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</si>
  <si>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</si>
  <si>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</si>
  <si>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</si>
  <si>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</si>
  <si>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</si>
  <si>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</si>
  <si>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</si>
  <si>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</si>
  <si>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</si>
  <si>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</si>
  <si>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</si>
  <si>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</si>
  <si>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</si>
  <si>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</si>
  <si>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</si>
  <si>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</si>
  <si>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</si>
  <si>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</si>
  <si>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</si>
  <si>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</si>
  <si>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</si>
  <si>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</si>
  <si>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</si>
  <si>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</si>
  <si>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</si>
  <si>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</si>
  <si>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</si>
  <si>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</si>
  <si>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</si>
  <si>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</si>
  <si>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</si>
  <si>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</si>
  <si>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</si>
  <si>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</si>
  <si>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</si>
  <si>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</si>
  <si>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</si>
  <si>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</si>
  <si>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</si>
  <si>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</si>
  <si>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</si>
  <si>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</si>
  <si>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</si>
  <si>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</si>
  <si>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</si>
  <si>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</si>
  <si>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</si>
  <si>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</si>
  <si>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</si>
  <si>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</si>
  <si>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</si>
  <si>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</si>
  <si>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</si>
  <si>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</si>
  <si>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</si>
  <si>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</si>
  <si>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</si>
  <si>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</si>
  <si>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</si>
  <si>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</si>
  <si>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</si>
  <si>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</si>
  <si>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</si>
  <si>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</si>
  <si>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</si>
  <si>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</si>
  <si>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</si>
  <si>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</si>
  <si>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</si>
  <si>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</si>
  <si>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</si>
  <si>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</si>
  <si>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</si>
  <si>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</si>
  <si>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</si>
  <si>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</si>
  <si>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</si>
  <si>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</si>
  <si>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</si>
  <si>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</si>
  <si>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</si>
  <si>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</si>
  <si>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</si>
  <si>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</si>
  <si>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</si>
  <si>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</si>
  <si>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</si>
  <si>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</si>
  <si>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</si>
  <si>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</si>
  <si>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</si>
  <si>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</si>
  <si>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</si>
  <si>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</si>
  <si>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</si>
  <si>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</si>
  <si>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</si>
  <si>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</si>
  <si>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</si>
  <si>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</si>
  <si>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</si>
  <si>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</si>
  <si>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</si>
  <si>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</si>
  <si>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</si>
  <si>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</si>
  <si>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</si>
  <si>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</si>
  <si>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</si>
  <si>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</si>
  <si>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</si>
  <si>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</si>
  <si>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</si>
  <si>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</si>
  <si>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</si>
  <si>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</si>
  <si>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</si>
  <si>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</si>
  <si>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</si>
  <si>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</si>
  <si>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</si>
  <si>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</si>
  <si>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</si>
  <si>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</si>
  <si>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</si>
  <si>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</si>
  <si>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</si>
  <si>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</si>
  <si>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</si>
  <si>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</si>
  <si>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</si>
  <si>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</si>
  <si>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</si>
  <si>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</si>
  <si>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</si>
  <si>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</si>
  <si>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</si>
  <si>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</si>
  <si>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</si>
  <si>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</si>
  <si>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</si>
  <si>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</si>
  <si>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</si>
  <si>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</si>
  <si>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</si>
  <si>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</si>
  <si>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</si>
  <si>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</si>
  <si>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</si>
  <si>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</si>
  <si>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</si>
  <si>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</si>
  <si>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</si>
  <si>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</si>
  <si>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</si>
  <si>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</si>
  <si>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</si>
  <si>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</si>
  <si>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</si>
  <si>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</si>
  <si>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</si>
  <si>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</si>
  <si>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</si>
  <si>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</si>
  <si>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</si>
  <si>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</si>
  <si>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</si>
  <si>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</si>
  <si>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</si>
  <si>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</si>
  <si>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</si>
  <si>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</si>
  <si>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</si>
  <si>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</si>
  <si>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</si>
  <si>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</si>
  <si>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</si>
  <si>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</si>
  <si>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</si>
  <si>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</si>
  <si>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</si>
  <si>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</si>
  <si>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</si>
  <si>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</si>
  <si>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</si>
  <si>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</si>
  <si>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</si>
  <si>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</si>
  <si>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</si>
  <si>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</si>
  <si>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</si>
  <si>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</si>
  <si>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</si>
  <si>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</si>
  <si>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</si>
  <si>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</si>
  <si>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</si>
  <si>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</si>
  <si>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</si>
  <si>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</si>
  <si>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</si>
  <si>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</si>
  <si>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</si>
  <si>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</si>
  <si>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</si>
  <si>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</si>
  <si>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</si>
  <si>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</si>
  <si>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</si>
  <si>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</si>
  <si>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</si>
  <si>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</si>
  <si>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</si>
  <si>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</si>
  <si>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</si>
  <si>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</si>
  <si>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</si>
  <si>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</si>
  <si>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</si>
  <si>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</si>
  <si>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</si>
  <si>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</si>
  <si>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</si>
  <si>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</si>
  <si>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</si>
  <si>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</si>
  <si>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</si>
  <si>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</si>
  <si>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</si>
  <si>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</si>
  <si>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</si>
  <si>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</si>
  <si>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</si>
  <si>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</si>
  <si>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</si>
  <si>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</si>
  <si>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</si>
  <si>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</si>
  <si>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</si>
  <si>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</si>
  <si>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</si>
  <si>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</si>
  <si>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</si>
  <si>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</si>
  <si>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</si>
  <si>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</si>
  <si>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</si>
  <si>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</si>
  <si>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</si>
  <si>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</si>
  <si>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</si>
  <si>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</si>
  <si>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</si>
  <si>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</si>
  <si>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</si>
  <si>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</si>
  <si>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</si>
  <si>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</si>
  <si>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</si>
  <si>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</si>
  <si>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</si>
  <si>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</si>
  <si>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</si>
  <si>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</si>
  <si>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</si>
  <si>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</si>
  <si>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</si>
  <si>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</si>
  <si>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</si>
  <si>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</si>
  <si>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</si>
  <si>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</si>
  <si>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</si>
  <si>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</si>
  <si>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</si>
  <si>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</si>
  <si>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</si>
  <si>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</si>
  <si>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</si>
  <si>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</si>
  <si>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</si>
  <si>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</si>
  <si>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</si>
  <si>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</si>
  <si>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</si>
  <si>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</si>
  <si>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</si>
  <si>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</si>
  <si>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</si>
  <si>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</si>
  <si>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</si>
  <si>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</si>
  <si>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</si>
  <si>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</si>
  <si>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</si>
  <si>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</si>
  <si>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</si>
  <si>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</si>
  <si>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</si>
  <si>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</si>
  <si>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</si>
  <si>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</si>
  <si>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</si>
  <si>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</si>
  <si>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</si>
  <si>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</si>
  <si>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</si>
  <si>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</si>
  <si>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</si>
  <si>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</si>
  <si>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</si>
  <si>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</si>
  <si>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</si>
  <si>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</si>
  <si>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</si>
  <si>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</si>
  <si>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</si>
  <si>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</si>
  <si>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</si>
  <si>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</si>
  <si>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</si>
  <si>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</si>
  <si>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</si>
  <si>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</si>
  <si>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</si>
  <si>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</si>
  <si>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</si>
  <si>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</si>
  <si>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</si>
  <si>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</si>
  <si>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</si>
  <si>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</si>
  <si>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</si>
  <si>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</si>
  <si>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</si>
  <si>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</si>
  <si>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</si>
  <si>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</si>
  <si>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</si>
  <si>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</si>
  <si>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</si>
  <si>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</si>
  <si>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</si>
  <si>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</si>
  <si>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</si>
  <si>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</si>
  <si>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</si>
  <si>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</si>
  <si>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</si>
  <si>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</si>
  <si>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</si>
  <si>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</si>
  <si>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</si>
  <si>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</si>
  <si>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</si>
  <si>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</si>
  <si>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</si>
  <si>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</si>
  <si>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</si>
  <si>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</si>
  <si>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</si>
  <si>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</si>
  <si>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</si>
  <si>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</si>
  <si>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</si>
  <si>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</si>
  <si>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</si>
  <si>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</si>
  <si>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</si>
  <si>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</si>
  <si>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</si>
  <si>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</si>
  <si>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</si>
  <si>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</si>
  <si>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</si>
  <si>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</si>
  <si>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</si>
  <si>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</si>
  <si>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</si>
  <si>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</si>
  <si>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</si>
  <si>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</si>
  <si>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</si>
  <si>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</si>
  <si>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</si>
  <si>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</si>
  <si>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</si>
  <si>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</si>
  <si>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</si>
  <si>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</si>
  <si>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</si>
  <si>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</si>
  <si>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</si>
  <si>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</si>
  <si>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</si>
  <si>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</si>
  <si>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</si>
  <si>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</si>
  <si>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</si>
  <si>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</si>
  <si>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</si>
  <si>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</si>
  <si>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</si>
  <si>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</si>
  <si>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</si>
  <si>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</si>
  <si>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</si>
  <si>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</si>
  <si>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</si>
  <si>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</si>
  <si>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</si>
  <si>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</si>
  <si>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</si>
  <si>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</si>
  <si>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</si>
  <si>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</si>
  <si>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</si>
  <si>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</si>
  <si>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</si>
  <si>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</si>
  <si>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</si>
  <si>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</si>
  <si>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</si>
  <si>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</si>
  <si>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</si>
  <si>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</si>
  <si>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</si>
  <si>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</si>
  <si>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</si>
  <si>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</si>
  <si>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</si>
  <si>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</si>
  <si>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</si>
  <si>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</si>
  <si>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</si>
  <si>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</si>
  <si>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</si>
  <si>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</si>
  <si>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</si>
  <si>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</si>
  <si>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</si>
  <si>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</si>
  <si>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</si>
  <si>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</si>
  <si>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</si>
  <si>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</si>
  <si>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</si>
  <si>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</si>
  <si>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</si>
  <si>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</si>
  <si>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</si>
  <si>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</si>
  <si>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</si>
  <si>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</si>
  <si>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</si>
  <si>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</si>
  <si>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</si>
  <si>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</si>
  <si>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</si>
  <si>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</si>
  <si>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</si>
  <si>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</si>
  <si>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</si>
  <si>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</si>
  <si>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</si>
  <si>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</si>
  <si>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</si>
  <si>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</si>
  <si>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</si>
  <si>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</si>
  <si>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</si>
  <si>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</si>
  <si>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</si>
  <si>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</si>
  <si>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</si>
  <si>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</si>
  <si>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</si>
  <si>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</si>
  <si>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</si>
  <si>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</si>
  <si>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</si>
  <si>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</si>
  <si>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</si>
  <si>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</si>
  <si>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</si>
  <si>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</si>
  <si>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</si>
  <si>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</si>
  <si>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</si>
  <si>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</si>
  <si>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</si>
  <si>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</si>
  <si>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</si>
  <si>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</si>
  <si>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</si>
  <si>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</si>
  <si>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</si>
  <si>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</si>
  <si>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</si>
  <si>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</si>
  <si>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</si>
  <si>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</si>
  <si>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</si>
  <si>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</si>
  <si>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</si>
  <si>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</si>
  <si>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</si>
  <si>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</si>
  <si>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</si>
  <si>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</si>
  <si>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</si>
  <si>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</si>
  <si>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</si>
  <si>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</si>
  <si>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</si>
  <si>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</si>
  <si>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</si>
  <si>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</si>
  <si>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</si>
  <si>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</si>
  <si>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</si>
  <si>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</si>
  <si>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</si>
  <si>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</si>
  <si>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</si>
  <si>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</si>
  <si>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</si>
  <si>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</si>
  <si>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</si>
  <si>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</si>
  <si>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</si>
  <si>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</si>
  <si>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</si>
  <si>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</si>
  <si>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</si>
  <si>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</si>
  <si>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</si>
  <si>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</si>
  <si>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</si>
  <si>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</si>
  <si>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</si>
  <si>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</si>
  <si>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</si>
  <si>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</si>
  <si>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</si>
  <si>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</si>
  <si>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</si>
  <si>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</si>
  <si>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</si>
  <si>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</si>
  <si>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</si>
  <si>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</si>
  <si>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</si>
  <si>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</si>
  <si>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</si>
  <si>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</si>
  <si>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</si>
  <si>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</si>
  <si>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</si>
  <si>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</si>
  <si>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</si>
  <si>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</si>
  <si>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</si>
  <si>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</si>
  <si>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</si>
  <si>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</si>
  <si>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</si>
  <si>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</si>
  <si>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</si>
  <si>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</si>
  <si>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</si>
  <si>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</si>
  <si>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</si>
  <si>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</si>
  <si>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</si>
  <si>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</si>
  <si>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</si>
  <si>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</si>
  <si>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</si>
  <si>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</si>
  <si>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</si>
  <si>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</si>
  <si>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</si>
  <si>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</si>
  <si>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</si>
  <si>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</si>
  <si>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</si>
  <si>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</si>
  <si>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</si>
  <si>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</si>
  <si>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</si>
  <si>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</si>
  <si>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</si>
  <si>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</si>
  <si>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</si>
  <si>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</si>
  <si>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</si>
  <si>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</si>
  <si>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</si>
  <si>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</si>
  <si>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</si>
  <si>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</si>
  <si>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</si>
  <si>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</si>
  <si>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</si>
  <si>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</si>
  <si>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</si>
  <si>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</si>
  <si>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</si>
  <si>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</si>
  <si>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</si>
  <si>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</si>
  <si>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</si>
  <si>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</si>
  <si>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</si>
  <si>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</si>
  <si>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</si>
  <si>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</si>
  <si>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</si>
  <si>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</si>
  <si>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</si>
  <si>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</si>
  <si>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</si>
  <si>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</si>
  <si>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</si>
  <si>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</si>
  <si>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</si>
  <si>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</si>
  <si>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</si>
  <si>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</si>
  <si>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</si>
  <si>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</si>
  <si>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</si>
  <si>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</si>
  <si>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</si>
  <si>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</si>
  <si>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</si>
  <si>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</si>
  <si>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</si>
  <si>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</si>
  <si>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</si>
  <si>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</si>
  <si>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</si>
  <si>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</si>
  <si>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</si>
  <si>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</si>
  <si>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</si>
  <si>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</si>
  <si>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</si>
  <si>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</si>
  <si>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</si>
  <si>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</si>
  <si>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</si>
  <si>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</si>
  <si>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</si>
  <si>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</si>
  <si>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</si>
  <si>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</si>
  <si>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</si>
  <si>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</si>
  <si>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</si>
  <si>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</si>
  <si>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</si>
  <si>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</si>
  <si>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</si>
  <si>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</si>
  <si>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</si>
  <si>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</si>
  <si>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</si>
  <si>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</si>
  <si>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</si>
  <si>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</si>
  <si>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</si>
  <si>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</si>
  <si>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</si>
  <si>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</si>
  <si>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</si>
  <si>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</si>
  <si>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</si>
  <si>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</si>
  <si>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</si>
  <si>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</si>
  <si>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</si>
  <si>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</si>
  <si>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</si>
  <si>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</si>
  <si>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</si>
  <si>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</si>
  <si>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</si>
  <si>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</si>
  <si>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</si>
  <si>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</si>
  <si>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</si>
  <si>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</si>
  <si>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</si>
  <si>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</si>
  <si>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</si>
  <si>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</si>
  <si>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</si>
  <si>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</si>
  <si>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</si>
  <si>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</si>
  <si>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</si>
  <si>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</si>
  <si>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</si>
  <si>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</si>
  <si>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</si>
  <si>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</si>
  <si>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</si>
  <si>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</si>
  <si>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</si>
  <si>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</si>
  <si>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</si>
  <si>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</si>
  <si>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</si>
  <si>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</si>
  <si>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</si>
  <si>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</si>
  <si>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</si>
  <si>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</si>
  <si>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</si>
  <si>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</si>
  <si>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</si>
  <si>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</si>
  <si>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</si>
  <si>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</si>
  <si>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</si>
  <si>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</si>
  <si>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</si>
  <si>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</si>
  <si>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</si>
  <si>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</si>
  <si>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</si>
  <si>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</si>
  <si>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</si>
  <si>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</si>
  <si>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</si>
  <si>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</si>
  <si>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</si>
  <si>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</si>
  <si>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</si>
  <si>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</si>
  <si>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</si>
  <si>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</si>
  <si>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</si>
  <si>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</si>
  <si>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</si>
  <si>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</si>
  <si>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</si>
  <si>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</si>
  <si>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</si>
  <si>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</si>
  <si>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</si>
  <si>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</si>
  <si>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</si>
  <si>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</si>
  <si>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</si>
  <si>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</si>
  <si>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</si>
  <si>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</si>
  <si>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</si>
  <si>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</si>
  <si>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</si>
  <si>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</si>
  <si>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</si>
  <si>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</si>
  <si>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</si>
  <si>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</si>
  <si>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</si>
  <si>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</si>
  <si>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</si>
  <si>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</si>
  <si>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</si>
  <si>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</si>
  <si>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</si>
  <si>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</si>
  <si>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</si>
  <si>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</si>
  <si>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</si>
  <si>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</si>
  <si>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</si>
  <si>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</si>
  <si>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</si>
  <si>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</si>
  <si>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</si>
  <si>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</si>
  <si>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</si>
  <si>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</si>
  <si>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</si>
  <si>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</si>
  <si>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</si>
  <si>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</si>
  <si>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</si>
  <si>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</si>
  <si>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</si>
  <si>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</si>
  <si>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</si>
  <si>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</si>
  <si>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</si>
  <si>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</si>
  <si>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</si>
  <si>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</si>
  <si>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</si>
  <si>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</si>
  <si>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</si>
  <si>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</si>
  <si>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</si>
  <si>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</si>
  <si>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</si>
  <si>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</si>
  <si>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</si>
  <si>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</si>
  <si>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</si>
  <si>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</si>
  <si>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</si>
  <si>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</si>
  <si>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</si>
  <si>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</si>
  <si>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</si>
  <si>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</si>
  <si>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</si>
  <si>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</si>
  <si>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</si>
  <si>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</si>
  <si>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</si>
  <si>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</si>
  <si>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</si>
  <si>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</si>
  <si>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</si>
  <si>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</si>
  <si>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</si>
  <si>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</si>
  <si>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</si>
  <si>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</si>
  <si>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</si>
  <si>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</si>
  <si>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</si>
  <si>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</si>
  <si>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</si>
  <si>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</si>
  <si>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</si>
  <si>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</si>
  <si>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</si>
  <si>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</si>
  <si>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</si>
  <si>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</si>
  <si>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</si>
  <si>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</si>
  <si>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</si>
  <si>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</si>
  <si>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</si>
  <si>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</si>
  <si>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</si>
  <si>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</si>
  <si>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</si>
  <si>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</si>
  <si>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</si>
  <si>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</si>
  <si>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</si>
  <si>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</si>
  <si>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</si>
  <si>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</si>
  <si>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</si>
  <si>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</si>
  <si>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</si>
  <si>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</si>
  <si>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</si>
  <si>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</si>
  <si>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</si>
  <si>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</si>
  <si>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</si>
  <si>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</si>
  <si>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</si>
  <si>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</si>
  <si>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</si>
  <si>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</si>
  <si>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</si>
  <si>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</si>
  <si>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</si>
  <si>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</si>
  <si>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</si>
  <si>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</si>
  <si>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</si>
  <si>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</si>
  <si>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</si>
  <si>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</si>
  <si>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</si>
  <si>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</si>
  <si>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</si>
  <si>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</si>
  <si>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</si>
  <si>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</si>
  <si>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</si>
  <si>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</si>
  <si>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</si>
  <si>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</si>
  <si>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</si>
  <si>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</si>
  <si>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</si>
  <si>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</si>
  <si>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</si>
  <si>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</si>
  <si>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</si>
  <si>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</si>
  <si>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</si>
  <si>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</si>
  <si>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</si>
  <si>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</si>
  <si>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</si>
  <si>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</si>
  <si>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</si>
  <si>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</si>
  <si>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</si>
  <si>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</si>
  <si>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</si>
  <si>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</si>
  <si>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</si>
  <si>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</si>
  <si>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</si>
  <si>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</si>
  <si>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</si>
  <si>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</si>
  <si>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</si>
  <si>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</si>
  <si>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</si>
  <si>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</si>
  <si>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</si>
  <si>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</si>
  <si>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</si>
  <si>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</si>
  <si>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</si>
  <si>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</si>
  <si>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</si>
  <si>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</si>
  <si>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</si>
  <si>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</si>
  <si>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</si>
  <si>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</si>
  <si>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</si>
  <si>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</si>
  <si>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</si>
  <si>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</si>
  <si>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</si>
  <si>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</si>
  <si>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</si>
  <si>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</si>
  <si>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</si>
  <si>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</si>
  <si>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</si>
  <si>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</si>
  <si>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</si>
  <si>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</si>
  <si>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</si>
  <si>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</si>
  <si>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</si>
  <si>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</si>
  <si>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</si>
  <si>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</si>
  <si>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</si>
  <si>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</si>
  <si>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</si>
  <si>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</si>
  <si>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</si>
  <si>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</si>
  <si>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</si>
  <si>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</si>
  <si>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</si>
  <si>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</si>
  <si>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</si>
  <si>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</si>
  <si>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</si>
  <si>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</si>
  <si>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</si>
  <si>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</si>
  <si>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</si>
  <si>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</si>
  <si>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</si>
  <si>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</si>
  <si>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</si>
  <si>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</si>
  <si>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</si>
  <si>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</si>
  <si>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</si>
  <si>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</si>
  <si>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</si>
  <si>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</si>
  <si>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</si>
  <si>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</si>
  <si>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</si>
  <si>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</si>
  <si>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</si>
  <si>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</si>
  <si>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</si>
  <si>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</si>
  <si>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</si>
  <si>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</si>
  <si>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</si>
  <si>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</si>
  <si>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</si>
  <si>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</si>
  <si>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</si>
  <si>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</si>
  <si>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</si>
  <si>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</si>
  <si>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</si>
  <si>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</si>
  <si>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</si>
  <si>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</si>
  <si>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</si>
  <si>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</si>
  <si>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</si>
  <si>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</si>
  <si>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</si>
  <si>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</si>
  <si>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</si>
  <si>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</si>
  <si>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</si>
  <si>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</si>
  <si>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</si>
  <si>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</si>
  <si>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</si>
  <si>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</si>
  <si>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</si>
  <si>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</si>
  <si>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</si>
  <si>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</si>
  <si>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</si>
  <si>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</si>
  <si>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</si>
  <si>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</si>
  <si>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</si>
  <si>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</si>
  <si>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</si>
  <si>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</si>
  <si>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</si>
  <si>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</si>
  <si>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</si>
  <si>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</si>
  <si>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</si>
  <si>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</si>
  <si>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</si>
  <si>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</si>
  <si>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</si>
  <si>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</si>
  <si>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</si>
  <si>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</si>
  <si>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</si>
  <si>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</si>
  <si>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</si>
  <si>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</si>
  <si>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</si>
  <si>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</si>
  <si>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</si>
  <si>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</si>
  <si>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</si>
  <si>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</si>
  <si>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</si>
  <si>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</si>
  <si>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</si>
  <si>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</si>
  <si>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</si>
  <si>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</si>
  <si>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</si>
  <si>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</si>
  <si>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</si>
  <si>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</si>
  <si>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</si>
  <si>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</si>
  <si>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</si>
  <si>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</si>
  <si>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</si>
  <si>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</si>
  <si>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</si>
  <si>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</si>
  <si>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</si>
  <si>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</si>
  <si>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</si>
  <si>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</si>
  <si>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</si>
  <si>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</si>
  <si>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</si>
  <si>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</si>
  <si>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</si>
  <si>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</si>
  <si>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</si>
  <si>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</si>
  <si>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</si>
  <si>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</si>
  <si>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</si>
  <si>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</si>
  <si>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</si>
  <si>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</si>
  <si>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</si>
  <si>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</si>
  <si>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</si>
  <si>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</si>
  <si>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</si>
  <si>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</si>
  <si>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</si>
  <si>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</si>
  <si>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</si>
  <si>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</si>
  <si>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</si>
  <si>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</si>
  <si>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</si>
  <si>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</si>
  <si>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</si>
  <si>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</si>
  <si>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</si>
  <si>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</si>
  <si>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</si>
  <si>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</si>
  <si>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</si>
  <si>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</si>
  <si>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</si>
  <si>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</si>
  <si>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</si>
  <si>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</si>
  <si>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</si>
  <si>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</si>
  <si>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</si>
  <si>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</si>
  <si>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</si>
  <si>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</si>
  <si>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</si>
  <si>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</si>
  <si>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</si>
  <si>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</si>
  <si>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</si>
  <si>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</si>
  <si>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</si>
  <si>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</si>
  <si>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</si>
  <si>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</si>
  <si>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</si>
  <si>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</si>
  <si>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</si>
  <si>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</si>
  <si>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</si>
  <si>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</si>
  <si>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</si>
  <si>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</si>
  <si>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</si>
  <si>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</si>
  <si>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</si>
  <si>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</si>
  <si>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</si>
  <si>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</si>
  <si>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</si>
  <si>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</si>
  <si>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</si>
  <si>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</si>
  <si>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</si>
  <si>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</si>
  <si>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</si>
  <si>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</si>
  <si>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</si>
  <si>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</si>
  <si>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</si>
  <si>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</si>
  <si>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</si>
  <si>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</si>
  <si>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</si>
  <si>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</si>
  <si>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</si>
  <si>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</si>
  <si>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</si>
  <si>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</si>
  <si>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</si>
  <si>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</si>
  <si>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</si>
  <si>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</si>
  <si>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</si>
  <si>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</si>
  <si>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</si>
  <si>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</si>
  <si>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</si>
  <si>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</si>
  <si>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</si>
  <si>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</si>
  <si>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</si>
  <si>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</si>
  <si>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</si>
  <si>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</si>
  <si>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</si>
  <si>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</si>
  <si>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</si>
  <si>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</si>
  <si>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</si>
  <si>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</si>
  <si>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</si>
  <si>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</si>
  <si>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</si>
  <si>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</si>
  <si>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</si>
  <si>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</si>
  <si>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</si>
  <si>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</si>
  <si>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</si>
  <si>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</si>
  <si>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</si>
  <si>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</si>
  <si>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</si>
  <si>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</si>
  <si>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</si>
  <si>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</si>
  <si>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</si>
  <si>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</si>
  <si>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</si>
  <si>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</si>
  <si>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</si>
  <si>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</si>
  <si>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</si>
  <si>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</si>
  <si>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</si>
  <si>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</si>
  <si>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</si>
  <si>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</si>
  <si>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</si>
  <si>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</si>
  <si>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</si>
  <si>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</si>
  <si>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</si>
  <si>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</si>
  <si>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</si>
  <si>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</si>
  <si>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</si>
  <si>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</si>
  <si>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</si>
  <si>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</si>
  <si>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</si>
  <si>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</si>
  <si>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</si>
  <si>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</si>
  <si>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</si>
  <si>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</si>
  <si>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</si>
  <si>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</si>
  <si>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</si>
  <si>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</si>
  <si>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</si>
  <si>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</si>
  <si>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</si>
  <si>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</si>
  <si>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</si>
  <si>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</si>
  <si>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</si>
  <si>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</si>
  <si>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</si>
  <si>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</si>
  <si>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</si>
  <si>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</si>
  <si>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</si>
  <si>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</si>
  <si>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</si>
  <si>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</si>
  <si>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</si>
  <si>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</si>
  <si>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</si>
  <si>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</si>
  <si>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</si>
  <si>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</si>
  <si>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</si>
  <si>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</si>
  <si>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</si>
  <si>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</si>
  <si>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</si>
  <si>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</si>
  <si>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</si>
  <si>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</si>
  <si>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</si>
  <si>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</si>
  <si>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</si>
  <si>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</si>
  <si>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</si>
  <si>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</si>
  <si>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</si>
  <si>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</si>
  <si>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</si>
  <si>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</si>
  <si>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</si>
  <si>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</si>
  <si>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</si>
  <si>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</si>
  <si>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</si>
  <si>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</si>
  <si>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</si>
  <si>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</si>
  <si>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</si>
  <si>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</si>
  <si>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</si>
  <si>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</si>
  <si>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</si>
  <si>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</si>
  <si>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</si>
  <si>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</si>
  <si>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</si>
  <si>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</si>
  <si>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</si>
  <si>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</si>
  <si>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</si>
  <si>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</si>
  <si>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</si>
  <si>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</si>
  <si>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</si>
  <si>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</si>
  <si>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</si>
  <si>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</si>
  <si>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</si>
  <si>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</si>
  <si>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</si>
  <si>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</si>
  <si>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</si>
  <si>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</si>
  <si>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</si>
  <si>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</si>
  <si>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</si>
  <si>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</si>
  <si>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</si>
  <si>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</si>
  <si>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</si>
  <si>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</si>
  <si>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</si>
  <si>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</si>
  <si>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</si>
  <si>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</si>
  <si>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</si>
  <si>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</si>
  <si>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</si>
  <si>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</si>
  <si>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</si>
  <si>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</si>
  <si>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</si>
  <si>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</si>
  <si>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</si>
  <si>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</si>
  <si>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</si>
  <si>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</si>
  <si>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</si>
  <si>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</si>
  <si>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</si>
  <si>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</si>
  <si>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</si>
  <si>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</si>
  <si>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</si>
  <si>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</si>
  <si>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</si>
  <si>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</si>
  <si>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</si>
  <si>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</si>
  <si>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</si>
  <si>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</si>
  <si>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</si>
  <si>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</si>
  <si>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</si>
  <si>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</si>
  <si>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</si>
  <si>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</si>
  <si>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</si>
  <si>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</si>
  <si>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</si>
  <si>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</si>
  <si>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</si>
  <si>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</si>
  <si>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</si>
  <si>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</si>
  <si>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</si>
  <si>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</si>
  <si>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</si>
  <si>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</si>
  <si>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</si>
  <si>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</si>
  <si>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</si>
  <si>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</si>
  <si>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</si>
  <si>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</si>
  <si>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</si>
  <si>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</si>
  <si>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</si>
  <si>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</si>
  <si>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</si>
  <si>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</si>
  <si>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</si>
  <si>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</si>
  <si>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</si>
  <si>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</si>
  <si>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</si>
  <si>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</si>
  <si>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</si>
  <si>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</si>
  <si>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</si>
  <si>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</si>
  <si>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</si>
  <si>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</si>
  <si>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</si>
  <si>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</si>
  <si>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</si>
  <si>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</si>
  <si>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</si>
  <si>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</si>
  <si>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</si>
  <si>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</si>
  <si>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</si>
  <si>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</si>
  <si>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</si>
  <si>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</si>
  <si>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</si>
  <si>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</si>
  <si>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</si>
  <si>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</si>
  <si>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</si>
  <si>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</si>
  <si>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</si>
  <si>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</si>
  <si>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</si>
  <si>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</si>
  <si>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</si>
  <si>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</si>
  <si>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</si>
  <si>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</si>
  <si>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</si>
  <si>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</si>
  <si>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</si>
  <si>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</si>
  <si>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</si>
  <si>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</si>
  <si>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</si>
  <si>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</si>
  <si>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</si>
  <si>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</si>
  <si>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</si>
  <si>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</si>
  <si>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</si>
  <si>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</si>
  <si>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</si>
  <si>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</si>
  <si>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</si>
  <si>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</si>
  <si>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</si>
  <si>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</si>
  <si>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</si>
  <si>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</si>
  <si>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</si>
  <si>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</si>
  <si>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</si>
  <si>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</si>
  <si>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</si>
  <si>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</si>
  <si>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</si>
  <si>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</si>
  <si>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</si>
  <si>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</si>
  <si>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</si>
  <si>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</si>
  <si>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</si>
  <si>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</si>
  <si>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</si>
  <si>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</si>
  <si>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</si>
  <si>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</si>
  <si>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</si>
  <si>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</si>
  <si>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</si>
  <si>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</si>
  <si>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</si>
  <si>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</si>
  <si>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</si>
  <si>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</si>
  <si>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</si>
  <si>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</si>
  <si>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</si>
  <si>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</si>
  <si>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</si>
  <si>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</si>
  <si>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</si>
  <si>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</si>
  <si>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</si>
  <si>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</si>
  <si>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</si>
  <si>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</si>
  <si>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</si>
  <si>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</si>
  <si>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</si>
  <si>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</si>
  <si>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</si>
  <si>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</si>
  <si>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</si>
  <si>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</si>
  <si>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</si>
  <si>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</si>
  <si>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</si>
  <si>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</si>
  <si>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</si>
  <si>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</si>
  <si>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</si>
  <si>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</si>
  <si>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</si>
  <si>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</si>
  <si>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</si>
  <si>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</si>
  <si>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</si>
  <si>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</si>
  <si>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</si>
  <si>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</si>
  <si>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</si>
  <si>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</si>
  <si>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</si>
  <si>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</si>
  <si>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</si>
  <si>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</si>
  <si>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</si>
  <si>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</si>
  <si>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</si>
  <si>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</si>
  <si>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</si>
  <si>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</si>
  <si>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</si>
  <si>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</si>
  <si>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</si>
  <si>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</si>
  <si>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</si>
  <si>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</si>
  <si>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</si>
  <si>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</si>
  <si>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</si>
  <si>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</si>
  <si>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</si>
  <si>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</si>
  <si>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</si>
  <si>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</si>
  <si>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</si>
  <si>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</si>
  <si>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</si>
  <si>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</si>
  <si>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</si>
  <si>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</si>
  <si>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</si>
  <si>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</si>
  <si>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</si>
  <si>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</si>
  <si>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</si>
  <si>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</si>
  <si>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</si>
  <si>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</si>
  <si>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</si>
  <si>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</si>
  <si>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</si>
  <si>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</si>
  <si>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</si>
  <si>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</si>
  <si>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</si>
  <si>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</si>
  <si>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</si>
  <si>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</si>
  <si>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</si>
  <si>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</si>
  <si>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</si>
  <si>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</si>
  <si>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</si>
  <si>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</si>
  <si>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</si>
  <si>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</si>
  <si>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</si>
  <si>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</si>
  <si>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</si>
  <si>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</si>
  <si>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</si>
  <si>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</si>
  <si>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</si>
  <si>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</si>
  <si>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</si>
  <si>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</si>
  <si>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</si>
  <si>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</si>
  <si>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</si>
  <si>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</si>
  <si>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</si>
  <si>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</si>
  <si>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</si>
  <si>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</si>
  <si>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</si>
  <si>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</si>
  <si>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</si>
  <si>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</si>
  <si>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</si>
  <si>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</si>
  <si>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</si>
  <si>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</si>
  <si>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</si>
  <si>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</si>
  <si>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</si>
  <si>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</si>
  <si>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</si>
  <si>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</si>
  <si>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</si>
  <si>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</si>
  <si>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</si>
  <si>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</si>
  <si>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</si>
  <si>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</si>
  <si>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</si>
  <si>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</si>
  <si>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</si>
  <si>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</si>
  <si>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</si>
  <si>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</si>
  <si>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</si>
  <si>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</si>
  <si>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</si>
  <si>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</si>
  <si>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</si>
  <si>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</si>
  <si>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</si>
  <si>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</si>
  <si>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</si>
  <si>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</si>
  <si>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</si>
  <si>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</si>
  <si>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</si>
  <si>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</si>
  <si>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</si>
  <si>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</si>
  <si>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</si>
  <si>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</si>
  <si>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</si>
  <si>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</si>
  <si>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</si>
  <si>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</si>
  <si>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</si>
  <si>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</si>
  <si>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</si>
  <si>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</si>
  <si>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</si>
  <si>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</si>
  <si>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</si>
  <si>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</si>
  <si>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</si>
  <si>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</si>
  <si>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</si>
  <si>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</si>
  <si>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</si>
  <si>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</si>
  <si>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</si>
  <si>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</si>
  <si>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</si>
  <si>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</si>
  <si>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</si>
  <si>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</si>
  <si>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</si>
  <si>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</si>
  <si>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</si>
  <si>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</si>
  <si>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</si>
  <si>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</si>
  <si>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</si>
  <si>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</si>
  <si>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</si>
  <si>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</si>
  <si>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</si>
  <si>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</si>
  <si>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</si>
  <si>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</si>
  <si>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</si>
  <si>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</si>
  <si>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</si>
  <si>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</si>
  <si>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</si>
  <si>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</si>
  <si>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</si>
  <si>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</si>
  <si>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</si>
  <si>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</si>
  <si>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</si>
  <si>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</si>
  <si>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</si>
  <si>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</si>
  <si>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</si>
  <si>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</si>
  <si>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</si>
  <si>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</si>
  <si>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</si>
  <si>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</si>
  <si>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</si>
  <si>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</si>
  <si>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</si>
  <si>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</si>
  <si>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</si>
  <si>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</si>
  <si>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</si>
  <si>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</si>
  <si>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</si>
  <si>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</si>
  <si>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</si>
  <si>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</si>
  <si>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</si>
  <si>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</si>
  <si>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</si>
  <si>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</si>
  <si>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</si>
  <si>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</si>
  <si>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</si>
  <si>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</si>
  <si>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</si>
  <si>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</si>
  <si>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</si>
  <si>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</si>
  <si>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</si>
  <si>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</si>
  <si>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</si>
  <si>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</si>
  <si>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</si>
  <si>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</si>
  <si>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</si>
  <si>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</si>
  <si>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</si>
  <si>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</si>
  <si>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</si>
  <si>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</si>
  <si>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</si>
  <si>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</si>
  <si>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</si>
  <si>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</si>
  <si>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</si>
  <si>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</si>
  <si>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</si>
  <si>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</si>
  <si>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</si>
  <si>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</si>
  <si>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</si>
  <si>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</si>
  <si>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</si>
  <si>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</si>
  <si>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</si>
  <si>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</si>
  <si>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</si>
  <si>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</si>
  <si>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</si>
  <si>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</si>
  <si>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</si>
  <si>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</si>
  <si>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</si>
  <si>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</si>
  <si>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</si>
  <si>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</si>
  <si>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</si>
  <si>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</si>
  <si>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</si>
  <si>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</si>
  <si>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</si>
  <si>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</si>
  <si>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</si>
  <si>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</si>
  <si>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</si>
  <si>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</si>
  <si>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</si>
  <si>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</si>
  <si>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</si>
  <si>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</si>
  <si>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</si>
  <si>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</si>
  <si>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</si>
  <si>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</si>
  <si>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</si>
  <si>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</si>
  <si>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</si>
  <si>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</si>
  <si>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</si>
  <si>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</si>
  <si>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</si>
  <si>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</si>
  <si>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</si>
  <si>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</si>
  <si>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</si>
  <si>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</si>
  <si>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</si>
  <si>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</si>
  <si>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</si>
  <si>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</si>
  <si>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</si>
  <si>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</si>
  <si>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</si>
  <si>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</si>
  <si>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</si>
  <si>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</si>
  <si>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</si>
  <si>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</si>
  <si>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</si>
  <si>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</si>
  <si>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</si>
  <si>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</si>
  <si>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</si>
  <si>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</si>
  <si>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</si>
  <si>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</si>
  <si>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</si>
  <si>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</si>
  <si>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</si>
  <si>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</si>
  <si>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</si>
  <si>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</si>
  <si>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</si>
  <si>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</si>
  <si>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</si>
  <si>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</si>
  <si>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</si>
  <si>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</si>
  <si>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</si>
  <si>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</si>
  <si>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</si>
  <si>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</si>
  <si>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</si>
  <si>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</si>
  <si>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</si>
  <si>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</si>
  <si>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</si>
  <si>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</si>
  <si>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</si>
  <si>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</si>
  <si>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</si>
  <si>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</si>
  <si>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</si>
  <si>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</si>
  <si>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</si>
  <si>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</si>
  <si>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</si>
  <si>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</si>
  <si>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</si>
  <si>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</si>
  <si>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</si>
  <si>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</si>
  <si>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</si>
  <si>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</si>
  <si>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</si>
  <si>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</si>
  <si>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</si>
  <si>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</si>
  <si>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</si>
  <si>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</si>
  <si>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</si>
  <si>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</si>
  <si>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</si>
  <si>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</si>
  <si>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</si>
  <si>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</si>
  <si>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</si>
  <si>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</si>
  <si>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</si>
  <si>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</si>
  <si>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</si>
  <si>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</si>
  <si>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</si>
  <si>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</si>
  <si>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</si>
  <si>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</si>
  <si>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</si>
  <si>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</si>
  <si>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</si>
  <si>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</si>
  <si>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</si>
  <si>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</si>
  <si>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</si>
  <si>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</si>
  <si>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</si>
  <si>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</si>
  <si>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</si>
  <si>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</si>
  <si>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</si>
  <si>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</si>
  <si>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</si>
  <si>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</si>
  <si>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</si>
  <si>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</si>
  <si>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</si>
  <si>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</si>
  <si>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</si>
  <si>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</si>
  <si>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</si>
  <si>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</si>
  <si>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</si>
  <si>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</si>
  <si>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</si>
  <si>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</si>
  <si>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</si>
  <si>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</si>
  <si>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</si>
  <si>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</si>
  <si>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</si>
  <si>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</si>
  <si>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</si>
  <si>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</si>
  <si>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</si>
  <si>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</si>
  <si>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</si>
  <si>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</si>
  <si>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</si>
  <si>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</si>
  <si>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</si>
  <si>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</si>
  <si>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</si>
  <si>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</si>
  <si>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</si>
  <si>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</si>
  <si>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</si>
  <si>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</si>
  <si>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</si>
  <si>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</si>
  <si>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</si>
  <si>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</si>
  <si>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</si>
  <si>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</si>
  <si>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</si>
  <si>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</si>
  <si>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</si>
  <si>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</si>
  <si>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</si>
  <si>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</si>
  <si>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</si>
  <si>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</si>
  <si>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</si>
  <si>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</si>
  <si>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</si>
  <si>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</si>
  <si>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</si>
  <si>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</si>
  <si>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</si>
  <si>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</si>
  <si>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</si>
  <si>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</si>
  <si>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</si>
  <si>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</si>
  <si>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</si>
  <si>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</si>
  <si>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</si>
  <si>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</si>
  <si>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</si>
  <si>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</si>
  <si>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</si>
  <si>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</si>
  <si>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</si>
  <si>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</si>
  <si>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</si>
  <si>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</si>
  <si>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</si>
  <si>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</si>
  <si>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</si>
  <si>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</si>
  <si>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</si>
  <si>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</si>
  <si>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</si>
  <si>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</si>
  <si>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</si>
  <si>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</si>
  <si>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</si>
  <si>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</si>
  <si>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</si>
  <si>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</si>
  <si>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</si>
  <si>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</si>
  <si>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</si>
  <si>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</si>
  <si>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</si>
  <si>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</si>
  <si>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</si>
  <si>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</si>
  <si>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</si>
  <si>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</si>
  <si>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</si>
  <si>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</si>
  <si>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</si>
  <si>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</si>
  <si>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</si>
  <si>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</si>
  <si>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</si>
  <si>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</si>
  <si>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</si>
  <si>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</si>
  <si>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</si>
  <si>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</si>
  <si>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</si>
  <si>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</si>
  <si>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</si>
  <si>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</si>
  <si>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</si>
  <si>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</si>
  <si>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</si>
  <si>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</si>
  <si>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</si>
  <si>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</si>
  <si>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</si>
  <si>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</si>
  <si>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</si>
  <si>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</si>
  <si>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</si>
  <si>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</si>
  <si>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</si>
  <si>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</si>
  <si>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</si>
  <si>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</si>
  <si>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</si>
  <si>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</si>
  <si>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</si>
  <si>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</si>
  <si>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</si>
  <si>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</si>
  <si>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</si>
  <si>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</si>
  <si>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</si>
  <si>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</si>
  <si>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</si>
  <si>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</si>
  <si>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</si>
  <si>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</si>
  <si>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</si>
  <si>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</si>
  <si>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</si>
  <si>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</si>
  <si>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</si>
  <si>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</si>
  <si>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</si>
  <si>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</si>
  <si>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</si>
  <si>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</si>
  <si>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</si>
  <si>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</si>
  <si>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</si>
  <si>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</si>
  <si>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</si>
  <si>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</si>
  <si>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</si>
  <si>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</si>
  <si>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</si>
  <si>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</si>
  <si>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</si>
  <si>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</si>
  <si>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</si>
  <si>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</si>
  <si>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</si>
  <si>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</si>
  <si>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</si>
  <si>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</si>
  <si>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</si>
  <si>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</si>
  <si>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</si>
  <si>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</si>
  <si>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</si>
  <si>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</si>
  <si>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</si>
  <si>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</si>
  <si>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</si>
  <si>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</si>
  <si>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</si>
  <si>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</si>
  <si>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</si>
  <si>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</si>
  <si>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</si>
  <si>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</si>
  <si>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</si>
  <si>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</si>
  <si>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</si>
  <si>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</si>
  <si>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</si>
  <si>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</si>
  <si>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</si>
  <si>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</si>
  <si>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</si>
  <si>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</si>
  <si>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</si>
  <si>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</si>
  <si>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</si>
  <si>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</si>
  <si>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</si>
  <si>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</si>
  <si>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</si>
  <si>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</si>
  <si>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</si>
  <si>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</si>
  <si>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</si>
  <si>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</si>
  <si>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</si>
  <si>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</si>
  <si>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</si>
  <si>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</si>
  <si>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</si>
  <si>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</si>
  <si>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</si>
  <si>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</si>
  <si>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</si>
  <si>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</si>
  <si>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</si>
  <si>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</si>
  <si>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</si>
  <si>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</si>
  <si>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</si>
  <si>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</si>
  <si>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</si>
  <si>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</si>
  <si>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</si>
  <si>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</si>
  <si>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</si>
  <si>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</si>
  <si>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</si>
  <si>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</si>
  <si>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</si>
  <si>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</si>
  <si>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</si>
  <si>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</si>
  <si>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</si>
  <si>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</si>
  <si>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</si>
  <si>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</si>
  <si>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</si>
  <si>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</si>
  <si>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</si>
  <si>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</si>
  <si>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</si>
  <si>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</si>
  <si>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</si>
  <si>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</si>
  <si>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</si>
  <si>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</si>
  <si>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</si>
  <si>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</si>
  <si>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</si>
  <si>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</si>
  <si>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</si>
  <si>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</si>
  <si>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</si>
  <si>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</si>
  <si>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</si>
  <si>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</si>
  <si>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</si>
  <si>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</si>
  <si>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</si>
  <si>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</si>
  <si>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</si>
  <si>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</si>
  <si>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</si>
  <si>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</si>
  <si>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</si>
  <si>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</si>
  <si>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</si>
  <si>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</si>
  <si>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</si>
  <si>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</si>
  <si>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</si>
  <si>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</si>
  <si>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</si>
  <si>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</si>
  <si>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</si>
  <si>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</si>
  <si>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</si>
  <si>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</si>
  <si>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</si>
  <si>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</si>
  <si>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</si>
  <si>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</si>
  <si>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</si>
  <si>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</si>
  <si>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</si>
  <si>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</si>
  <si>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</si>
  <si>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</si>
  <si>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</si>
  <si>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</si>
  <si>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</si>
  <si>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</si>
  <si>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</si>
  <si>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</si>
  <si>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</si>
  <si>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</si>
  <si>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</si>
  <si>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</si>
  <si>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</si>
  <si>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</si>
  <si>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</si>
  <si>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</si>
  <si>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</si>
  <si>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</si>
  <si>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</si>
  <si>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</si>
  <si>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</si>
  <si>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</si>
  <si>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</si>
  <si>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</si>
  <si>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</si>
  <si>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</si>
  <si>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</si>
  <si>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</si>
  <si>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</si>
  <si>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</si>
  <si>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</si>
  <si>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</si>
  <si>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</si>
  <si>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</si>
  <si>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</si>
  <si>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</si>
  <si>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</si>
  <si>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</si>
  <si>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</si>
  <si>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</si>
  <si>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</si>
  <si>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</si>
  <si>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</si>
  <si>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</si>
  <si>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</si>
  <si>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</si>
  <si>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</si>
  <si>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</si>
  <si>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</si>
  <si>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</si>
  <si>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</si>
  <si>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</si>
  <si>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</si>
  <si>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</si>
  <si>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</si>
  <si>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</si>
  <si>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</si>
  <si>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</si>
  <si>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</si>
  <si>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</si>
  <si>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</si>
  <si>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</si>
  <si>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</si>
  <si>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</si>
  <si>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</si>
  <si>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</si>
  <si>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</si>
  <si>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</si>
  <si>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</si>
  <si>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</si>
  <si>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</si>
  <si>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</si>
  <si>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</si>
  <si>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</si>
  <si>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</si>
  <si>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</si>
  <si>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</si>
  <si>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</si>
  <si>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</si>
  <si>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</si>
  <si>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</si>
  <si>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</si>
  <si>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</si>
  <si>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</si>
  <si>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</si>
  <si>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</si>
  <si>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</si>
  <si>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</si>
  <si>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</si>
  <si>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</si>
  <si>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</si>
  <si>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</si>
  <si>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</si>
  <si>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</si>
  <si>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</si>
  <si>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</si>
  <si>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</si>
  <si>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</si>
  <si>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</si>
  <si>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</si>
  <si>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</si>
  <si>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</si>
  <si>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</si>
  <si>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</si>
  <si>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</si>
  <si>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</si>
  <si>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</si>
  <si>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</si>
  <si>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</si>
  <si>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</si>
  <si>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</si>
  <si>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</si>
  <si>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</si>
  <si>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</si>
  <si>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</si>
  <si>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</si>
  <si>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</si>
  <si>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</si>
  <si>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</si>
  <si>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</si>
  <si>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</si>
  <si>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</si>
  <si>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</si>
  <si>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</si>
  <si>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</si>
  <si>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</si>
  <si>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</si>
  <si>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</si>
  <si>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</si>
  <si>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</si>
  <si>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</si>
  <si>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</si>
  <si>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</si>
  <si>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</si>
  <si>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</si>
  <si>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</si>
  <si>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</si>
  <si>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</si>
  <si>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</si>
  <si>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</si>
  <si>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</si>
  <si>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</si>
  <si>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</si>
  <si>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</si>
  <si>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</si>
  <si>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</si>
  <si>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</si>
  <si>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</si>
  <si>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</si>
  <si>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</si>
  <si>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</si>
  <si>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</si>
  <si>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</si>
  <si>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</si>
  <si>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</si>
  <si>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</si>
  <si>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</si>
  <si>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</si>
  <si>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</si>
  <si>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</si>
  <si>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</si>
  <si>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</si>
  <si>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</si>
  <si>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</si>
  <si>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</si>
  <si>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</si>
  <si>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</si>
  <si>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</si>
  <si>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</si>
  <si>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</si>
  <si>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</si>
  <si>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</si>
  <si>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</si>
  <si>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</si>
  <si>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</si>
  <si>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</si>
  <si>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</si>
  <si>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</si>
  <si>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</si>
  <si>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</si>
  <si>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</si>
  <si>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</si>
  <si>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</si>
  <si>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</si>
  <si>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</si>
  <si>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</si>
  <si>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</si>
  <si>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</si>
  <si>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</si>
  <si>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</si>
  <si>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</si>
  <si>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</si>
  <si>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</si>
  <si>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</si>
  <si>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</si>
  <si>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</si>
  <si>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</si>
  <si>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</si>
  <si>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</si>
  <si>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</si>
  <si>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</si>
  <si>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</si>
  <si>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</si>
  <si>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</si>
  <si>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</si>
  <si>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</si>
  <si>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</si>
  <si>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</si>
  <si>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</si>
  <si>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</si>
  <si>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</si>
  <si>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</si>
  <si>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</si>
  <si>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</si>
  <si>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</si>
  <si>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</si>
  <si>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</si>
  <si>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</si>
  <si>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</si>
  <si>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</si>
  <si>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</si>
  <si>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</si>
  <si>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</si>
  <si>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</si>
  <si>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</si>
  <si>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</si>
  <si>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</si>
  <si>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</si>
  <si>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</si>
  <si>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</si>
  <si>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</si>
  <si>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</si>
  <si>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</si>
  <si>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</si>
  <si>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</si>
  <si>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</si>
  <si>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</si>
  <si>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</si>
  <si>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</si>
  <si>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</si>
  <si>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</si>
  <si>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</si>
  <si>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</si>
  <si>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</si>
  <si>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</si>
  <si>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</si>
  <si>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</si>
  <si>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</si>
  <si>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</si>
  <si>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</si>
  <si>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</si>
  <si>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</si>
  <si>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</si>
  <si>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</si>
  <si>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</si>
  <si>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</si>
  <si>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</si>
  <si>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</si>
  <si>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</si>
  <si>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</si>
  <si>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</si>
  <si>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</si>
  <si>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</si>
  <si>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</si>
  <si>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</si>
  <si>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</si>
  <si>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</si>
  <si>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</si>
  <si>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</si>
  <si>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</si>
  <si>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</si>
  <si>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</si>
  <si>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</si>
  <si>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</si>
  <si>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</si>
  <si>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</si>
  <si>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</si>
  <si>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</si>
  <si>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</si>
  <si>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</si>
  <si>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</si>
  <si>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</si>
  <si>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</si>
  <si>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</si>
  <si>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</si>
  <si>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</si>
  <si>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</si>
  <si>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</si>
  <si>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</si>
  <si>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</si>
  <si>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</si>
  <si>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</si>
  <si>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</si>
  <si>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</si>
  <si>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</si>
  <si>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</si>
  <si>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</si>
  <si>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</si>
  <si>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</si>
  <si>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</si>
  <si>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</si>
  <si>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</si>
  <si>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</si>
  <si>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</si>
  <si>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</si>
  <si>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</si>
  <si>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</si>
  <si>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</si>
  <si>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</si>
  <si>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</si>
  <si>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</si>
  <si>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</si>
  <si>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</si>
  <si>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</si>
  <si>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</si>
  <si>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</si>
  <si>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</si>
  <si>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</si>
  <si>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</si>
  <si>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</si>
  <si>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</si>
  <si>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</si>
  <si>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</si>
  <si>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</si>
  <si>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</si>
  <si>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</si>
  <si>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</si>
  <si>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</si>
  <si>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</si>
  <si>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</si>
  <si>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</si>
  <si>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</si>
  <si>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</si>
  <si>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</si>
  <si>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</si>
  <si>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</si>
  <si>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</si>
  <si>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</si>
  <si>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</si>
  <si>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</si>
  <si>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</si>
  <si>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</si>
  <si>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</si>
  <si>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</si>
  <si>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</si>
  <si>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</si>
  <si>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</si>
  <si>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</si>
  <si>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</si>
  <si>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</si>
  <si>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</si>
  <si>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</si>
  <si>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</si>
  <si>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</si>
  <si>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</si>
  <si>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</si>
  <si>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</si>
  <si>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</si>
  <si>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</si>
  <si>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</si>
  <si>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</si>
  <si>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</si>
  <si>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</si>
  <si>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</si>
  <si>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</si>
  <si>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</si>
  <si>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</si>
  <si>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</si>
  <si>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</si>
  <si>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</si>
  <si>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</si>
  <si>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</si>
  <si>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</si>
  <si>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</si>
  <si>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</si>
  <si>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</si>
  <si>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</si>
  <si>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</si>
  <si>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</si>
  <si>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</si>
  <si>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</si>
  <si>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</si>
  <si>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</si>
  <si>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</si>
  <si>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</si>
  <si>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</si>
  <si>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</si>
  <si>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</si>
  <si>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</si>
  <si>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</si>
  <si>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</si>
  <si>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</si>
  <si>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</si>
  <si>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</si>
  <si>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</si>
  <si>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</si>
  <si>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</si>
  <si>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</si>
  <si>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</si>
  <si>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</si>
  <si>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</si>
  <si>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</si>
  <si>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</si>
  <si>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</si>
  <si>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</si>
  <si>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</si>
  <si>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</si>
  <si>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</si>
  <si>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</si>
  <si>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</si>
  <si>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</si>
  <si>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</si>
  <si>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</si>
  <si>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</si>
  <si>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</si>
  <si>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</si>
  <si>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</si>
  <si>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</si>
  <si>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</si>
  <si>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</si>
  <si>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</si>
  <si>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</si>
  <si>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</si>
  <si>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</si>
  <si>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</si>
  <si>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</si>
  <si>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</si>
  <si>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</si>
  <si>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</si>
  <si>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</si>
  <si>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</si>
  <si>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</si>
  <si>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</si>
  <si>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</si>
  <si>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</si>
  <si>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</si>
  <si>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</si>
  <si>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</si>
  <si>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</si>
  <si>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</si>
  <si>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</si>
  <si>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</si>
  <si>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</si>
  <si>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</si>
  <si>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</si>
  <si>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</si>
  <si>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</si>
  <si>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</si>
  <si>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</si>
  <si>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</si>
  <si>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</si>
  <si>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</si>
  <si>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</si>
  <si>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</si>
  <si>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</si>
  <si>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</si>
  <si>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</si>
  <si>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</si>
  <si>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</si>
  <si>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</si>
  <si>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</si>
  <si>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</si>
  <si>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</si>
  <si>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</si>
  <si>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</si>
  <si>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</si>
  <si>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</si>
  <si>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</si>
  <si>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</si>
  <si>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</si>
  <si>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</si>
  <si>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</si>
  <si>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</si>
  <si>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</si>
  <si>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</si>
  <si>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</si>
  <si>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</si>
  <si>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</si>
  <si>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</si>
  <si>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</si>
  <si>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</si>
  <si>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</si>
  <si>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</si>
  <si>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</si>
  <si>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</si>
  <si>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</si>
  <si>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</si>
  <si>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</si>
  <si>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</si>
  <si>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</si>
  <si>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</si>
  <si>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</si>
  <si>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</si>
  <si>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</si>
  <si>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</si>
  <si>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</si>
  <si>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</si>
  <si>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</si>
  <si>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</si>
  <si>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</si>
  <si>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</si>
  <si>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</si>
  <si>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</si>
  <si>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</si>
  <si>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</si>
  <si>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</si>
  <si>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</si>
  <si>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</si>
  <si>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</si>
  <si>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</si>
  <si>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</si>
  <si>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</si>
  <si>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</si>
  <si>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</si>
  <si>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</si>
  <si>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</si>
  <si>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</si>
  <si>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</si>
  <si>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</si>
  <si>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</si>
  <si>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</si>
  <si>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</si>
  <si>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</si>
  <si>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</si>
  <si>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</si>
  <si>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</si>
  <si>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</si>
  <si>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</si>
  <si>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</si>
  <si>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</si>
  <si>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</si>
  <si>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</si>
  <si>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</si>
  <si>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</si>
  <si>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</si>
  <si>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</si>
  <si>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</si>
  <si>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</si>
  <si>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</si>
  <si>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</si>
  <si>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</si>
  <si>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</si>
  <si>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</si>
  <si>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</si>
  <si>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</si>
  <si>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</si>
  <si>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</si>
  <si>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</si>
  <si>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</si>
  <si>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</si>
  <si>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</si>
  <si>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</si>
  <si>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</si>
  <si>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</si>
  <si>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</si>
  <si>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</si>
  <si>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</si>
  <si>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</si>
  <si>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</si>
  <si>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</si>
  <si>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</si>
  <si>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</si>
  <si>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</si>
  <si>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</si>
  <si>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</si>
  <si>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</si>
  <si>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</si>
  <si>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</si>
  <si>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</si>
  <si>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</si>
  <si>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</si>
  <si>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</si>
  <si>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</si>
  <si>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</si>
  <si>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</si>
  <si>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</si>
  <si>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</si>
  <si>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</si>
  <si>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</si>
  <si>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</si>
  <si>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</si>
  <si>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</si>
  <si>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</si>
  <si>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</si>
  <si>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</si>
  <si>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</si>
  <si>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</si>
  <si>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</si>
  <si>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</si>
  <si>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</si>
  <si>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</si>
  <si>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</si>
  <si>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</si>
  <si>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</si>
  <si>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</si>
  <si>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</si>
  <si>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</si>
  <si>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</si>
  <si>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</si>
  <si>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</si>
  <si>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</si>
  <si>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</si>
  <si>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</si>
  <si>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</si>
  <si>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</si>
  <si>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</si>
  <si>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</si>
  <si>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</si>
  <si>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</si>
  <si>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</si>
  <si>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</si>
  <si>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</si>
  <si>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</si>
  <si>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</si>
  <si>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</si>
  <si>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</si>
  <si>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</si>
  <si>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</si>
  <si>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</si>
  <si>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</si>
  <si>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</si>
  <si>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</si>
  <si>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</si>
  <si>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</si>
  <si>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</si>
  <si>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</si>
  <si>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</si>
  <si>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</si>
  <si>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</si>
  <si>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</si>
  <si>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</si>
  <si>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</si>
  <si>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</si>
  <si>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</si>
  <si>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</si>
  <si>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</si>
  <si>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</si>
  <si>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</si>
  <si>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</si>
  <si>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</si>
  <si>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</si>
  <si>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</si>
  <si>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</si>
  <si>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</si>
  <si>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</si>
  <si>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</si>
  <si>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</si>
  <si>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</si>
  <si>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</si>
  <si>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</si>
  <si>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</si>
  <si>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</si>
  <si>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</si>
  <si>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</si>
  <si>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</si>
  <si>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</si>
  <si>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</si>
  <si>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</si>
  <si>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</si>
  <si>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</si>
  <si>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</si>
  <si>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</si>
  <si>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</si>
  <si>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</si>
  <si>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</si>
  <si>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</si>
  <si>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</si>
  <si>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</si>
  <si>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</si>
  <si>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</si>
  <si>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</si>
  <si>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</si>
  <si>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</si>
  <si>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</si>
  <si>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</si>
  <si>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</si>
  <si>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</si>
  <si>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</si>
  <si>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</si>
  <si>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</si>
  <si>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</si>
  <si>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</si>
  <si>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</si>
  <si>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</si>
  <si>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</si>
  <si>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</si>
  <si>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</si>
  <si>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</si>
  <si>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</si>
  <si>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</si>
  <si>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</si>
  <si>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</si>
  <si>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</si>
  <si>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</si>
  <si>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</si>
  <si>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</si>
  <si>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</si>
  <si>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</si>
  <si>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</si>
  <si>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</si>
  <si>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</si>
  <si>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</si>
  <si>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</si>
  <si>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</si>
  <si>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</si>
  <si>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</si>
  <si>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</si>
  <si>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</si>
  <si>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</si>
  <si>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</si>
  <si>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</si>
  <si>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</si>
  <si>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</si>
  <si>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</si>
  <si>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</si>
  <si>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</si>
  <si>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</si>
  <si>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</si>
  <si>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</si>
  <si>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</si>
  <si>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</si>
  <si>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</si>
  <si>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</si>
  <si>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</si>
  <si>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</si>
  <si>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</si>
  <si>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</si>
  <si>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</si>
  <si>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</si>
  <si>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</si>
  <si>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</si>
  <si>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</si>
  <si>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</si>
  <si>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</si>
  <si>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</si>
  <si>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</si>
  <si>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</si>
  <si>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</si>
  <si>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</si>
  <si>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</si>
  <si>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</si>
  <si>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</si>
  <si>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</si>
  <si>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</si>
  <si>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</si>
  <si>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</si>
  <si>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</si>
  <si>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</si>
  <si>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</si>
  <si>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</si>
  <si>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</si>
  <si>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</si>
  <si>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</si>
  <si>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</si>
  <si>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</si>
  <si>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</si>
  <si>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</si>
  <si>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</si>
  <si>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</si>
  <si>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</si>
  <si>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</si>
  <si>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</si>
  <si>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</si>
  <si>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</si>
  <si>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</si>
  <si>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</si>
  <si>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</si>
  <si>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</si>
  <si>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</si>
  <si>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</si>
  <si>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</si>
  <si>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</si>
  <si>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</si>
  <si>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</si>
  <si>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</si>
  <si>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</si>
  <si>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</si>
  <si>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</si>
  <si>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</si>
  <si>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</si>
  <si>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</si>
  <si>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</si>
  <si>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</si>
  <si>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</si>
  <si>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</si>
  <si>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</si>
  <si>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</si>
  <si>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</si>
  <si>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</si>
  <si>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</si>
  <si>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</si>
  <si>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</si>
  <si>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</si>
  <si>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</si>
  <si>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</si>
  <si>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</si>
  <si>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</si>
  <si>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</si>
  <si>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</si>
  <si>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</si>
  <si>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</si>
  <si>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</si>
  <si>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</si>
  <si>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</si>
  <si>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</si>
  <si>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</si>
  <si>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</si>
  <si>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</si>
  <si>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</si>
  <si>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</si>
  <si>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</si>
  <si>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</si>
  <si>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</si>
  <si>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</si>
  <si>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</si>
  <si>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</si>
  <si>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</si>
  <si>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</si>
  <si>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</si>
  <si>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</si>
  <si>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</si>
  <si>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</si>
  <si>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</si>
  <si>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</si>
  <si>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</si>
  <si>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</si>
  <si>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</si>
  <si>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</si>
  <si>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</si>
  <si>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</si>
  <si>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</si>
  <si>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</si>
  <si>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</si>
  <si>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</si>
  <si>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</si>
  <si>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</si>
  <si>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</si>
  <si>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</si>
  <si>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</si>
  <si>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</si>
  <si>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</si>
  <si>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</si>
  <si>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</si>
  <si>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</si>
  <si>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</si>
  <si>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</si>
  <si>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</si>
  <si>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</si>
  <si>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</si>
  <si>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</si>
  <si>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</si>
  <si>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</si>
  <si>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</si>
  <si>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</si>
  <si>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</si>
  <si>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</si>
  <si>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</si>
  <si>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</si>
  <si>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</si>
  <si>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</si>
  <si>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</si>
  <si>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</si>
  <si>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</si>
  <si>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</si>
  <si>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</si>
  <si>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</si>
  <si>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</si>
  <si>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</si>
  <si>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</si>
  <si>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</si>
  <si>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</si>
  <si>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</si>
  <si>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</si>
  <si>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</si>
  <si>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</si>
  <si>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</si>
  <si>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</si>
  <si>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</si>
  <si>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</si>
  <si>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</si>
  <si>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</si>
  <si>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</si>
  <si>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</si>
  <si>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</si>
  <si>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</si>
  <si>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</si>
  <si>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</si>
  <si>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</si>
  <si>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</si>
  <si>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</si>
  <si>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</si>
  <si>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</si>
  <si>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</si>
  <si>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</si>
  <si>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</si>
  <si>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</si>
  <si>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</si>
  <si>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</si>
  <si>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</si>
  <si>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</si>
  <si>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</si>
  <si>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</si>
  <si>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</si>
  <si>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</si>
  <si>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</si>
  <si>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</si>
  <si>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</si>
  <si>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</si>
  <si>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</si>
  <si>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</si>
  <si>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</si>
  <si>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</si>
  <si>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</si>
  <si>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</si>
  <si>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</si>
  <si>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</si>
  <si>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</si>
  <si>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</si>
  <si>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</si>
  <si>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</si>
  <si>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</si>
  <si>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</si>
  <si>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</si>
  <si>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</si>
  <si>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</si>
  <si>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</si>
  <si>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</si>
  <si>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</si>
  <si>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</si>
  <si>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</si>
  <si>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</si>
  <si>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</si>
  <si>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</si>
  <si>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</si>
  <si>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</si>
  <si>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</si>
  <si>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</si>
  <si>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</si>
  <si>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</si>
  <si>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</si>
  <si>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</si>
  <si>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</si>
  <si>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</si>
  <si>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</si>
  <si>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</si>
  <si>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</si>
  <si>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</si>
  <si>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</si>
  <si>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</si>
  <si>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</si>
  <si>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</si>
  <si>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</si>
  <si>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</si>
  <si>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</si>
  <si>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</si>
  <si>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</si>
  <si>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</si>
  <si>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</si>
  <si>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</si>
  <si>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</si>
  <si>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</si>
  <si>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</si>
  <si>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</si>
  <si>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</si>
  <si>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</si>
  <si>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</si>
  <si>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</si>
  <si>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</si>
  <si>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</si>
  <si>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</si>
  <si>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</si>
  <si>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</si>
  <si>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</si>
  <si>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</si>
  <si>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</si>
  <si>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</si>
  <si>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</si>
  <si>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</si>
  <si>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</si>
  <si>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</si>
  <si>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</si>
  <si>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</si>
  <si>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</si>
  <si>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</si>
  <si>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</si>
  <si>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</si>
  <si>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</si>
  <si>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</si>
  <si>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</si>
  <si>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</si>
  <si>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</si>
  <si>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</si>
  <si>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</si>
  <si>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</si>
  <si>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</si>
  <si>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</si>
  <si>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</si>
  <si>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</si>
  <si>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</si>
  <si>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</si>
  <si>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</si>
  <si>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</si>
  <si>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</si>
  <si>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</si>
  <si>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</si>
  <si>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</si>
  <si>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</si>
  <si>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</si>
  <si>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</si>
  <si>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</si>
  <si>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</si>
  <si>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</si>
  <si>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</si>
  <si>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</si>
  <si>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</si>
  <si>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</si>
  <si>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</si>
  <si>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</si>
  <si>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</si>
  <si>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</si>
  <si>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</si>
  <si>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</si>
  <si>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</si>
  <si>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</si>
  <si>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</si>
  <si>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</si>
  <si>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</si>
  <si>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</si>
  <si>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</si>
  <si>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</si>
  <si>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</si>
  <si>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</si>
  <si>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</si>
  <si>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</si>
  <si>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</si>
  <si>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</si>
  <si>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</si>
  <si>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</si>
  <si>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</si>
  <si>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</si>
  <si>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</si>
  <si>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</si>
  <si>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</si>
  <si>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</si>
  <si>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</si>
  <si>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</si>
  <si>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</si>
  <si>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</si>
  <si>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</si>
  <si>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</si>
  <si>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</si>
  <si>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</si>
  <si>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</si>
  <si>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</si>
  <si>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</si>
  <si>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</si>
  <si>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</si>
  <si>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</si>
  <si>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</si>
  <si>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</si>
  <si>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</si>
  <si>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</si>
  <si>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</si>
  <si>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</si>
  <si>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</si>
  <si>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</si>
  <si>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</si>
  <si>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</si>
  <si>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</si>
  <si>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</si>
  <si>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</si>
  <si>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</si>
  <si>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</si>
  <si>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</si>
  <si>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</si>
  <si>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</si>
  <si>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</si>
  <si>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</si>
  <si>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</si>
  <si>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</si>
  <si>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</si>
  <si>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</si>
  <si>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</si>
  <si>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</si>
  <si>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</si>
  <si>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</si>
  <si>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</si>
  <si>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</si>
  <si>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</si>
  <si>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</si>
  <si>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</si>
  <si>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</si>
  <si>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</si>
  <si>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</si>
  <si>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</si>
  <si>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</si>
  <si>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</si>
  <si>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</si>
  <si>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</si>
  <si>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</si>
  <si>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</si>
  <si>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</si>
  <si>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</si>
  <si>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</si>
  <si>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</si>
  <si>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</si>
  <si>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</si>
  <si>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</si>
  <si>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</si>
  <si>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</si>
  <si>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</si>
  <si>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</si>
  <si>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</si>
  <si>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</si>
  <si>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</si>
  <si>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</si>
  <si>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</si>
  <si>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</si>
  <si>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</si>
  <si>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</si>
  <si>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</si>
  <si>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</si>
  <si>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</si>
  <si>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</si>
  <si>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</si>
  <si>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</si>
  <si>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</si>
  <si>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</si>
  <si>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</si>
  <si>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</si>
  <si>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</si>
  <si>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</si>
  <si>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</si>
  <si>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</si>
  <si>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</si>
  <si>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</si>
  <si>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</si>
  <si>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</si>
  <si>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</si>
  <si>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</si>
  <si>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</si>
  <si>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</si>
  <si>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</si>
  <si>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</si>
  <si>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</si>
  <si>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</si>
  <si>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</si>
  <si>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</si>
  <si>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</si>
  <si>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</si>
  <si>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</si>
  <si>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</si>
  <si>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</si>
  <si>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</si>
  <si>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</si>
  <si>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</si>
  <si>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</si>
  <si>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</si>
  <si>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</si>
  <si>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</si>
  <si>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</si>
  <si>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</si>
  <si>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</si>
  <si>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</si>
  <si>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</si>
  <si>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</si>
  <si>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</si>
  <si>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</si>
  <si>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</si>
  <si>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</si>
  <si>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</si>
  <si>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</si>
  <si>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</si>
  <si>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</si>
  <si>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</si>
  <si>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</si>
  <si>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</si>
  <si>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</si>
  <si>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</si>
  <si>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</si>
  <si>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</si>
  <si>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</si>
  <si>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</si>
  <si>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</si>
  <si>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</si>
  <si>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</si>
  <si>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</si>
  <si>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</si>
  <si>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</si>
  <si>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</si>
  <si>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</si>
  <si>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</si>
  <si>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</si>
  <si>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</si>
  <si>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</si>
  <si>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</si>
  <si>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</si>
  <si>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</si>
  <si>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</si>
  <si>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</si>
  <si>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</si>
  <si>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</si>
  <si>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</si>
  <si>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</si>
  <si>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</si>
  <si>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</si>
  <si>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</si>
  <si>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</si>
  <si>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</si>
  <si>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</si>
  <si>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</si>
  <si>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</si>
  <si>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</si>
  <si>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</si>
  <si>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</si>
  <si>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</si>
  <si>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</si>
  <si>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</si>
  <si>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</si>
  <si>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</si>
  <si>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</si>
  <si>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</si>
  <si>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</si>
  <si>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</si>
  <si>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</si>
  <si>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</si>
  <si>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</si>
  <si>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</si>
  <si>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</si>
  <si>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</si>
  <si>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</si>
  <si>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</si>
  <si>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</si>
  <si>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</si>
  <si>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</si>
  <si>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</si>
  <si>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</si>
  <si>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</si>
  <si>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</si>
  <si>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</si>
  <si>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</si>
  <si>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</si>
  <si>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</si>
  <si>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</si>
  <si>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</si>
  <si>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</si>
  <si>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</si>
  <si>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</si>
  <si>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</si>
  <si>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</si>
  <si>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</si>
  <si>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</si>
  <si>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</si>
  <si>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</si>
  <si>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</si>
  <si>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</si>
  <si>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</si>
  <si>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</si>
  <si>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</si>
  <si>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</si>
  <si>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</si>
  <si>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</si>
  <si>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</si>
  <si>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</si>
  <si>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</si>
  <si>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</si>
  <si>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</si>
  <si>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</si>
  <si>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</si>
  <si>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</si>
  <si>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</si>
  <si>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</si>
  <si>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</si>
  <si>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</si>
  <si>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</si>
  <si>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</si>
  <si>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</si>
  <si>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</si>
  <si>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</si>
  <si>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</si>
  <si>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</si>
  <si>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</si>
  <si>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</si>
  <si>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</si>
  <si>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</si>
  <si>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</si>
  <si>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</si>
  <si>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</si>
  <si>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</si>
  <si>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</si>
  <si>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</si>
  <si>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</si>
  <si>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</si>
  <si>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</si>
  <si>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</si>
  <si>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</si>
  <si>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</si>
  <si>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</si>
  <si>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</si>
  <si>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</si>
  <si>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</si>
  <si>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</si>
  <si>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</si>
  <si>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</si>
  <si>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</si>
  <si>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</si>
  <si>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</si>
  <si>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</si>
  <si>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</si>
  <si>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</si>
  <si>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</si>
  <si>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</si>
  <si>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</si>
  <si>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</si>
  <si>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</si>
  <si>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</si>
  <si>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</si>
  <si>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</si>
  <si>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</si>
  <si>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</si>
  <si>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</si>
  <si>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</si>
  <si>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</si>
  <si>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</si>
  <si>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</si>
  <si>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</si>
  <si>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</si>
  <si>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</si>
  <si>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</si>
  <si>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</si>
  <si>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</si>
  <si>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</si>
  <si>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</si>
  <si>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</si>
  <si>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</si>
  <si>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</si>
  <si>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</si>
  <si>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</si>
  <si>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</si>
  <si>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</si>
  <si>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</si>
  <si>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</si>
  <si>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</si>
  <si>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</si>
  <si>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</si>
  <si>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</si>
  <si>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</si>
  <si>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</si>
  <si>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</si>
  <si>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</si>
  <si>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</si>
  <si>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</si>
  <si>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</si>
  <si>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</si>
  <si>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</si>
  <si>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</si>
  <si>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</si>
  <si>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</si>
  <si>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</si>
  <si>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</si>
  <si>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</si>
  <si>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</si>
  <si>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</si>
  <si>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</si>
  <si>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</si>
  <si>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</si>
  <si>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</si>
  <si>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</si>
  <si>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</si>
  <si>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</si>
  <si>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</si>
  <si>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</si>
  <si>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</si>
  <si>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</si>
  <si>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</si>
  <si>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</si>
  <si>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</si>
  <si>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</si>
  <si>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</si>
  <si>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</si>
  <si>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</si>
  <si>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</si>
  <si>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</si>
  <si>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</si>
  <si>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</si>
  <si>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</si>
  <si>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</si>
  <si>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</si>
  <si>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</si>
  <si>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</si>
  <si>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</si>
  <si>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</si>
  <si>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</si>
  <si>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</si>
  <si>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</si>
  <si>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</si>
  <si>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</si>
  <si>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</si>
  <si>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</si>
  <si>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</si>
  <si>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</si>
  <si>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</si>
  <si>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</si>
  <si>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</si>
  <si>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</si>
  <si>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</si>
  <si>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</si>
  <si>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</si>
  <si>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</si>
  <si>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</si>
  <si>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</si>
  <si>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</si>
  <si>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</si>
  <si>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</si>
  <si>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</si>
  <si>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</si>
  <si>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</si>
  <si>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</si>
  <si>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</si>
  <si>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</si>
  <si>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</si>
  <si>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</si>
  <si>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</si>
  <si>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</si>
  <si>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</si>
  <si>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</si>
  <si>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</si>
  <si>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</si>
  <si>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</si>
  <si>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</si>
  <si>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</si>
  <si>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</si>
  <si>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</si>
  <si>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</si>
  <si>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</si>
  <si>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</si>
  <si>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</si>
  <si>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</si>
  <si>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</si>
  <si>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</si>
  <si>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</si>
  <si>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</si>
  <si>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</si>
  <si>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</si>
  <si>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</si>
  <si>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</si>
  <si>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</si>
  <si>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</si>
  <si>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</si>
  <si>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</si>
  <si>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</si>
  <si>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</si>
  <si>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</si>
  <si>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</si>
  <si>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</si>
  <si>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</si>
  <si>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</si>
  <si>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</si>
  <si>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</si>
  <si>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</si>
  <si>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</si>
  <si>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</si>
  <si>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</si>
  <si>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</si>
  <si>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</si>
  <si>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</si>
  <si>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</si>
  <si>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</si>
  <si>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</si>
  <si>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</si>
  <si>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</si>
  <si>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</si>
  <si>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</si>
  <si>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</si>
  <si>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</si>
  <si>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</si>
  <si>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</si>
  <si>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</si>
  <si>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</si>
  <si>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</si>
  <si>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</si>
  <si>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</si>
  <si>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</si>
  <si>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</si>
  <si>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</si>
  <si>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</si>
  <si>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</si>
  <si>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</si>
  <si>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</si>
  <si>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</si>
  <si>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</si>
  <si>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</si>
  <si>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</si>
  <si>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</si>
  <si>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</si>
  <si>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</si>
  <si>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</si>
  <si>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</si>
  <si>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</si>
  <si>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</si>
  <si>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</si>
  <si>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</si>
  <si>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</si>
  <si>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</si>
  <si>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</si>
  <si>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</si>
  <si>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</si>
  <si>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</si>
  <si>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</si>
  <si>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</si>
  <si>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</si>
  <si>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</si>
  <si>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</si>
  <si>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</si>
  <si>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</si>
  <si>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</si>
  <si>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</si>
  <si>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</si>
  <si>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</si>
  <si>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</si>
  <si>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</si>
  <si>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</si>
  <si>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</si>
  <si>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</si>
  <si>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</si>
  <si>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</si>
  <si>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</si>
  <si>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</si>
  <si>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</si>
  <si>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</si>
  <si>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</si>
  <si>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</si>
  <si>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</si>
  <si>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</si>
  <si>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</si>
  <si>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</si>
  <si>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</si>
  <si>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</si>
  <si>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</si>
  <si>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</si>
  <si>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</si>
  <si>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</si>
  <si>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</si>
  <si>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</si>
  <si>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</si>
  <si>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</si>
  <si>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</si>
  <si>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</si>
  <si>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</si>
  <si>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</si>
  <si>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</si>
  <si>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</si>
  <si>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</si>
  <si>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</si>
  <si>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</si>
  <si>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</si>
  <si>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</si>
  <si>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</si>
  <si>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</si>
  <si>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</si>
  <si>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</si>
  <si>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</si>
  <si>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</si>
  <si>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</si>
  <si>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</si>
  <si>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</si>
  <si>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</si>
  <si>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</si>
  <si>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</si>
  <si>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</si>
  <si>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</si>
  <si>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</si>
  <si>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</si>
  <si>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</si>
  <si>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</si>
  <si>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</si>
  <si>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</si>
  <si>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</si>
  <si>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</si>
  <si>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</si>
  <si>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</si>
  <si>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</si>
  <si>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</si>
  <si>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</si>
  <si>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</si>
  <si>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</si>
  <si>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</si>
  <si>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</si>
  <si>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</si>
  <si>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</si>
  <si>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</si>
  <si>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</si>
  <si>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</si>
  <si>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</si>
  <si>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</si>
  <si>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</si>
  <si>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</si>
  <si>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</si>
  <si>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</si>
  <si>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</si>
  <si>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</si>
  <si>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</si>
  <si>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</si>
  <si>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</si>
  <si>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</si>
  <si>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</si>
  <si>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</si>
  <si>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</si>
  <si>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</si>
  <si>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</si>
  <si>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</si>
  <si>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</si>
  <si>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</si>
  <si>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</si>
  <si>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</si>
  <si>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</si>
  <si>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</si>
  <si>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</si>
  <si>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</si>
  <si>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</si>
  <si>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</si>
  <si>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</si>
  <si>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</si>
  <si>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</si>
  <si>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</si>
  <si>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</si>
  <si>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</si>
  <si>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</si>
  <si>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</si>
  <si>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</si>
  <si>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</si>
  <si>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</si>
  <si>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</si>
  <si>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</si>
  <si>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</si>
  <si>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</si>
  <si>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</si>
  <si>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</si>
  <si>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</si>
  <si>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</si>
  <si>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</si>
  <si>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</si>
  <si>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</si>
  <si>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</si>
  <si>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</si>
  <si>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</si>
  <si>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</si>
  <si>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</si>
  <si>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</si>
  <si>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</si>
  <si>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</si>
  <si>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</si>
  <si>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</si>
  <si>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</si>
  <si>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</si>
  <si>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</si>
  <si>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</si>
  <si>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</si>
  <si>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</si>
  <si>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</si>
  <si>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</si>
  <si>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</si>
  <si>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</si>
  <si>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</si>
  <si>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</si>
  <si>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</si>
  <si>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</si>
  <si>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</si>
  <si>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</si>
  <si>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</si>
  <si>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</si>
  <si>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</si>
  <si>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</si>
  <si>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</si>
  <si>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</si>
  <si>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</si>
  <si>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</si>
  <si>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</si>
  <si>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</si>
  <si>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</si>
  <si>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</si>
  <si>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</si>
  <si>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</si>
  <si>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</si>
  <si>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</si>
  <si>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</si>
  <si>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</si>
  <si>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</si>
  <si>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</si>
  <si>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</si>
  <si>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</si>
  <si>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</si>
  <si>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</si>
  <si>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</si>
  <si>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</si>
  <si>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</si>
  <si>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</si>
  <si>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</si>
  <si>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</si>
  <si>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</si>
  <si>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</si>
  <si>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</si>
  <si>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</si>
  <si>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</si>
  <si>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</si>
  <si>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</si>
  <si>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</si>
  <si>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</si>
  <si>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</si>
  <si>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</si>
  <si>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</si>
  <si>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</si>
  <si>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</si>
  <si>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</si>
  <si>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</si>
  <si>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</si>
  <si>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</si>
  <si>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</si>
  <si>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</si>
  <si>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</si>
  <si>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</si>
  <si>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</si>
  <si>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</si>
  <si>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</si>
  <si>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</si>
  <si>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</si>
  <si>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</si>
  <si>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</si>
  <si>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</si>
  <si>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</si>
  <si>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</si>
  <si>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</si>
  <si>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</si>
  <si>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</si>
  <si>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</si>
  <si>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</si>
  <si>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</si>
  <si>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</si>
  <si>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</si>
  <si>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</si>
  <si>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</si>
  <si>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</si>
  <si>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</si>
  <si>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</si>
  <si>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</si>
  <si>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</si>
  <si>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</si>
  <si>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</si>
  <si>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</si>
  <si>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</si>
  <si>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</si>
  <si>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</si>
  <si>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</si>
  <si>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</si>
  <si>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</si>
  <si>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</si>
  <si>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</si>
  <si>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</si>
  <si>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</si>
  <si>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</si>
  <si>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</si>
  <si>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</si>
  <si>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</si>
  <si>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</si>
  <si>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</si>
  <si>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</si>
  <si>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</si>
  <si>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</si>
  <si>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</si>
  <si>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</si>
  <si>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</si>
  <si>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</si>
  <si>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</si>
  <si>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</si>
  <si>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</si>
  <si>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</si>
  <si>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</si>
  <si>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</si>
  <si>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</si>
  <si>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</si>
  <si>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</si>
  <si>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</si>
  <si>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</si>
  <si>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</si>
  <si>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</si>
  <si>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</si>
  <si>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</si>
  <si>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</si>
  <si>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</si>
  <si>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</si>
  <si>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</si>
  <si>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</si>
  <si>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</si>
  <si>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</si>
  <si>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</si>
  <si>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</si>
  <si>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</si>
  <si>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</si>
  <si>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</si>
  <si>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</si>
  <si>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</si>
  <si>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</si>
  <si>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</si>
  <si>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</si>
  <si>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</si>
  <si>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</si>
  <si>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</si>
  <si>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</si>
  <si>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</si>
  <si>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</si>
  <si>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</si>
  <si>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</si>
  <si>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</si>
  <si>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</si>
  <si>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</si>
  <si>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</si>
  <si>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</si>
  <si>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</si>
  <si>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</si>
  <si>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</si>
  <si>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</si>
  <si>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</si>
  <si>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</si>
  <si>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</si>
  <si>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</si>
  <si>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</si>
  <si>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</si>
  <si>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</si>
  <si>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</si>
  <si>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</si>
  <si>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</si>
  <si>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</si>
  <si>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</si>
  <si>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</si>
  <si>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</si>
  <si>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</si>
  <si>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</si>
  <si>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</si>
  <si>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</si>
  <si>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</si>
  <si>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</si>
  <si>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</si>
  <si>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</si>
  <si>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</si>
  <si>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</si>
  <si>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</si>
  <si>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</si>
  <si>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</si>
  <si>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</si>
  <si>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</si>
  <si>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</si>
  <si>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</si>
  <si>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</si>
  <si>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</si>
  <si>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</si>
  <si>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</si>
  <si>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</si>
  <si>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</si>
  <si>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</si>
  <si>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</si>
  <si>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</si>
  <si>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</si>
  <si>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</si>
  <si>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</si>
  <si>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</si>
  <si>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</si>
  <si>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</si>
  <si>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</si>
  <si>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</si>
  <si>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</si>
  <si>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</si>
  <si>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</si>
  <si>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</si>
  <si>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</si>
  <si>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</si>
  <si>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</si>
  <si>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</si>
  <si>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</si>
  <si>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</si>
  <si>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</si>
  <si>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</si>
  <si>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</si>
  <si>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</si>
  <si>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</si>
  <si>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</si>
  <si>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</si>
  <si>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</si>
  <si>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</si>
  <si>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</si>
  <si>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</si>
  <si>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</si>
  <si>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</si>
  <si>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</si>
  <si>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</si>
  <si>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</si>
  <si>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</si>
  <si>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</si>
  <si>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</si>
  <si>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</si>
  <si>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</si>
  <si>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</si>
  <si>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</si>
  <si>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</si>
  <si>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</si>
  <si>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</si>
  <si>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</si>
  <si>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</si>
  <si>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</si>
  <si>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</si>
  <si>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</si>
  <si>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</si>
  <si>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</si>
  <si>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</si>
  <si>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</si>
  <si>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</si>
  <si>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</si>
  <si>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</si>
  <si>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</si>
  <si>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</si>
  <si>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</si>
  <si>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</si>
  <si>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</si>
  <si>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</si>
  <si>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</si>
  <si>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</si>
  <si>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</si>
  <si>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</si>
  <si>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</si>
  <si>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</si>
  <si>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</si>
  <si>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</si>
  <si>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</si>
  <si>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</si>
  <si>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</si>
  <si>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</si>
  <si>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</si>
  <si>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</si>
  <si>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</si>
  <si>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</si>
  <si>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</si>
  <si>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</si>
  <si>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</si>
  <si>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</si>
  <si>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</si>
  <si>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</si>
  <si>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</si>
  <si>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</si>
  <si>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</si>
  <si>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</si>
  <si>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</si>
  <si>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</si>
  <si>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</si>
  <si>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</si>
  <si>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</si>
  <si>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</si>
  <si>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</si>
  <si>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</si>
  <si>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</si>
  <si>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</si>
  <si>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</si>
  <si>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</si>
  <si>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</si>
  <si>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</si>
  <si>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</si>
  <si>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</si>
  <si>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</si>
  <si>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</si>
  <si>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</si>
  <si>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</si>
  <si>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</si>
  <si>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</si>
  <si>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</si>
  <si>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</si>
  <si>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</si>
  <si>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</si>
  <si>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</si>
  <si>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</si>
  <si>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</si>
  <si>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</si>
  <si>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</si>
  <si>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</si>
  <si>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</si>
  <si>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</si>
  <si>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</si>
  <si>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</si>
  <si>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</si>
  <si>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</si>
  <si>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</si>
  <si>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</si>
  <si>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</si>
  <si>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</si>
  <si>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</si>
  <si>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</si>
  <si>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</si>
  <si>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</si>
  <si>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</si>
  <si>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</si>
  <si>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</si>
  <si>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</si>
  <si>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</si>
  <si>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</si>
  <si>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</si>
  <si>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</si>
  <si>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</si>
  <si>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</si>
  <si>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</si>
  <si>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</si>
  <si>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</si>
  <si>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</si>
  <si>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</si>
  <si>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</si>
  <si>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</si>
  <si>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</si>
  <si>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</si>
  <si>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</si>
  <si>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</si>
  <si>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</si>
  <si>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</si>
  <si>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</si>
  <si>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</si>
  <si>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</si>
  <si>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</si>
  <si>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</si>
  <si>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</si>
  <si>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</si>
  <si>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</si>
  <si>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</si>
  <si>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</si>
  <si>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</si>
  <si>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</si>
  <si>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</si>
  <si>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</si>
  <si>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</si>
  <si>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</si>
  <si>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</si>
  <si>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</si>
  <si>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</si>
  <si>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</si>
  <si>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</si>
  <si>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</si>
  <si>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</si>
  <si>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</si>
  <si>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</si>
  <si>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</si>
  <si>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</si>
  <si>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</si>
  <si>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</si>
  <si>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</si>
  <si>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</si>
  <si>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</si>
  <si>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</si>
  <si>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</si>
  <si>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</si>
  <si>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</si>
  <si>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</si>
  <si>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</si>
  <si>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</si>
  <si>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</si>
  <si>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</si>
  <si>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</si>
  <si>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</si>
  <si>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</si>
  <si>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</si>
  <si>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</si>
  <si>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</si>
  <si>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</si>
  <si>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</si>
  <si>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</si>
  <si>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</si>
  <si>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</si>
  <si>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</si>
  <si>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</si>
  <si>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</si>
  <si>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</si>
  <si>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</si>
  <si>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</si>
  <si>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</si>
  <si>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</si>
  <si>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</si>
  <si>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</si>
  <si>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</si>
  <si>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</si>
  <si>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</si>
  <si>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</si>
  <si>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</si>
  <si>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</si>
  <si>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</si>
  <si>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</si>
  <si>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</si>
  <si>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</si>
  <si>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</si>
  <si>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</si>
  <si>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</si>
  <si>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</si>
  <si>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</si>
  <si>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</si>
  <si>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</si>
  <si>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</si>
  <si>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</si>
  <si>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</si>
  <si>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</si>
  <si>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</si>
  <si>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</si>
  <si>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</si>
  <si>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</si>
  <si>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</si>
  <si>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</si>
  <si>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</si>
  <si>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</si>
  <si>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</si>
  <si>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</si>
  <si>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</si>
  <si>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</si>
  <si>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</si>
  <si>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</si>
  <si>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</si>
  <si>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</si>
  <si>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</si>
  <si>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</si>
  <si>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</si>
  <si>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</si>
  <si>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</si>
  <si>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</si>
  <si>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</si>
  <si>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</si>
  <si>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</si>
  <si>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</si>
  <si>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</si>
  <si>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</si>
  <si>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</si>
  <si>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</si>
  <si>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</si>
  <si>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</si>
  <si>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</si>
  <si>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</si>
  <si>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</si>
  <si>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</si>
  <si>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</si>
  <si>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</si>
  <si>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</si>
  <si>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</si>
  <si>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</si>
  <si>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</si>
  <si>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</si>
  <si>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</si>
  <si>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</si>
  <si>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</si>
  <si>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</si>
  <si>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</si>
  <si>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</si>
  <si>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</si>
  <si>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</si>
  <si>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</si>
  <si>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</si>
  <si>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</si>
  <si>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</si>
  <si>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</si>
  <si>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</si>
  <si>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</si>
  <si>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</si>
  <si>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</si>
  <si>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</si>
  <si>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</si>
  <si>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</si>
  <si>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</si>
  <si>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</si>
  <si>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</si>
  <si>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</si>
  <si>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</si>
  <si>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</si>
  <si>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</si>
  <si>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</si>
  <si>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</si>
  <si>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</si>
  <si>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</si>
  <si>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</si>
  <si>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</si>
  <si>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</si>
  <si>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</si>
  <si>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</si>
  <si>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</si>
  <si>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</si>
  <si>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</si>
  <si>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</si>
  <si>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</si>
  <si>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</si>
  <si>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</si>
  <si>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</si>
  <si>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</si>
  <si>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</si>
  <si>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</si>
  <si>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</si>
  <si>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</si>
  <si>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</si>
  <si>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</si>
  <si>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</si>
  <si>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</si>
  <si>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</si>
  <si>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</si>
  <si>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</si>
  <si>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</si>
  <si>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</si>
  <si>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</si>
  <si>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</si>
  <si>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</si>
  <si>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</si>
  <si>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</si>
  <si>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</si>
  <si>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</si>
  <si>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</si>
  <si>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</si>
  <si>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</si>
  <si>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</si>
  <si>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</si>
  <si>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</si>
  <si>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</si>
  <si>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</si>
  <si>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</si>
  <si>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</si>
  <si>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</si>
  <si>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</si>
  <si>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</si>
  <si>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</si>
  <si>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</si>
  <si>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</si>
  <si>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</si>
  <si>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</si>
  <si>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</si>
  <si>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</si>
  <si>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</si>
  <si>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</si>
  <si>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</si>
  <si>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</si>
  <si>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</si>
  <si>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</si>
  <si>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</si>
  <si>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</si>
  <si>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</si>
  <si>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</si>
  <si>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</si>
  <si>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</si>
  <si>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</si>
  <si>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</si>
  <si>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</si>
  <si>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</si>
  <si>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</si>
  <si>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</si>
  <si>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</si>
  <si>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</si>
  <si>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</si>
  <si>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</si>
  <si>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</si>
  <si>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</si>
  <si>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</si>
  <si>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</si>
  <si>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</si>
  <si>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</si>
  <si>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</si>
  <si>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</si>
  <si>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</si>
  <si>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</si>
  <si>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</si>
  <si>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</si>
  <si>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</si>
  <si>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</si>
  <si>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</si>
  <si>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</si>
  <si>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</si>
  <si>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</si>
  <si>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</si>
  <si>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</si>
  <si>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</si>
  <si>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</si>
  <si>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</si>
  <si>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</si>
  <si>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</si>
  <si>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</si>
  <si>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</si>
  <si>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</si>
  <si>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</si>
  <si>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</si>
  <si>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</si>
  <si>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</si>
  <si>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</si>
  <si>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</si>
  <si>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</si>
  <si>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</si>
  <si>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</si>
  <si>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</si>
  <si>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</si>
  <si>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</si>
  <si>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</si>
  <si>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</si>
  <si>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</si>
  <si>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</si>
  <si>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</si>
  <si>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</si>
  <si>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</si>
  <si>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</si>
  <si>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</si>
  <si>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</si>
  <si>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</si>
  <si>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</si>
  <si>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</si>
  <si>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</si>
  <si>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</si>
  <si>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</si>
  <si>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</si>
  <si>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</si>
  <si>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</si>
  <si>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</si>
  <si>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</si>
  <si>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</si>
  <si>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</si>
  <si>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</si>
  <si>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</si>
  <si>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</si>
  <si>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</si>
  <si>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</si>
  <si>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</si>
  <si>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</si>
  <si>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</si>
  <si>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</si>
  <si>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</si>
  <si>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</si>
  <si>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</si>
  <si>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</si>
  <si>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</si>
  <si>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</si>
  <si>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</si>
  <si>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</si>
  <si>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</si>
  <si>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</si>
  <si>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</si>
  <si>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</si>
  <si>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</si>
  <si>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</si>
  <si>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</si>
  <si>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</si>
  <si>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</si>
  <si>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</si>
  <si>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</si>
  <si>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</si>
  <si>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</si>
  <si>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</si>
  <si>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</si>
  <si>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</si>
  <si>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</si>
  <si>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</si>
  <si>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</si>
  <si>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</si>
  <si>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</si>
  <si>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</si>
  <si>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</si>
  <si>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</si>
  <si>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</si>
  <si>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</si>
  <si>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</si>
  <si>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</si>
  <si>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</si>
  <si>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</si>
  <si>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</si>
  <si>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</si>
  <si>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</si>
  <si>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</si>
  <si>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</si>
  <si>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</si>
  <si>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</si>
  <si>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</si>
  <si>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</si>
  <si>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</si>
  <si>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</si>
  <si>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</si>
  <si>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</si>
  <si>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</si>
  <si>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</si>
  <si>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</si>
  <si>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</si>
  <si>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</si>
  <si>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</si>
  <si>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</si>
  <si>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</si>
  <si>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</si>
  <si>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</si>
  <si>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</si>
  <si>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</si>
  <si>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</si>
  <si>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</si>
  <si>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</si>
  <si>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</si>
  <si>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</si>
  <si>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</si>
  <si>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</si>
  <si>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</si>
  <si>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</si>
  <si>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</si>
  <si>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</si>
  <si>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</si>
  <si>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</si>
  <si>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</si>
  <si>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</si>
  <si>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</si>
  <si>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</si>
  <si>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</si>
  <si>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</si>
  <si>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</si>
  <si>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</si>
  <si>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</si>
  <si>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</si>
  <si>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</si>
  <si>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</si>
  <si>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</si>
  <si>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</si>
  <si>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</si>
  <si>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</si>
  <si>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</si>
  <si>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</si>
  <si>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</si>
  <si>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</si>
  <si>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</si>
  <si>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</si>
  <si>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</si>
  <si>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</si>
  <si>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</si>
  <si>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</si>
  <si>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</si>
  <si>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</si>
  <si>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</si>
  <si>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</si>
  <si>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</si>
  <si>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</si>
  <si>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</si>
  <si>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</si>
  <si>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</si>
  <si>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</si>
  <si>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</si>
  <si>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</si>
  <si>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</si>
  <si>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</si>
  <si>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</si>
  <si>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</si>
  <si>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</si>
  <si>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</si>
  <si>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</si>
  <si>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</si>
  <si>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</si>
  <si>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</si>
  <si>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</si>
  <si>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</si>
  <si>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</si>
  <si>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</si>
  <si>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</si>
  <si>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</si>
  <si>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</si>
  <si>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</si>
  <si>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</si>
  <si>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</si>
  <si>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</si>
  <si>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</si>
  <si>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</si>
  <si>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</si>
  <si>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</si>
  <si>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</si>
  <si>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</si>
  <si>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</si>
  <si>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</si>
  <si>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</si>
  <si>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</si>
  <si>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</si>
  <si>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</si>
  <si>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</si>
  <si>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</si>
  <si>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</si>
  <si>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</si>
  <si>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</si>
  <si>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</si>
  <si>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</si>
  <si>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</si>
  <si>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</si>
  <si>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</si>
  <si>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</si>
  <si>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</si>
  <si>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</si>
  <si>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</si>
  <si>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</si>
  <si>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</si>
  <si>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</si>
  <si>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</si>
  <si>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</si>
  <si>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</si>
  <si>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</si>
  <si>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</si>
  <si>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</si>
  <si>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</si>
  <si>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</si>
  <si>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</si>
  <si>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</si>
  <si>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</si>
  <si>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</si>
  <si>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</si>
  <si>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</si>
  <si>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</si>
  <si>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</si>
  <si>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</si>
  <si>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</si>
  <si>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</si>
  <si>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</si>
  <si>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</si>
  <si>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</si>
  <si>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</si>
  <si>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</si>
  <si>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</si>
  <si>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</si>
  <si>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</si>
  <si>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</si>
  <si>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</si>
  <si>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</si>
  <si>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</si>
  <si>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</si>
  <si>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</si>
  <si>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</si>
  <si>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</si>
  <si>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</si>
  <si>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</si>
  <si>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</si>
  <si>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</si>
  <si>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</si>
  <si>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</si>
  <si>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</si>
  <si>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</si>
  <si>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</si>
  <si>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</si>
  <si>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</si>
  <si>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</si>
  <si>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</si>
  <si>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</si>
  <si>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</si>
  <si>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</si>
  <si>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</si>
  <si>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</si>
  <si>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</si>
  <si>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</si>
  <si>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</si>
  <si>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</si>
  <si>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</si>
  <si>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</si>
  <si>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</si>
  <si>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</si>
  <si>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</si>
  <si>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</si>
  <si>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</si>
  <si>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</si>
  <si>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</si>
  <si>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</si>
  <si>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</si>
  <si>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</si>
  <si>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</si>
  <si>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</si>
  <si>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</si>
  <si>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</si>
  <si>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</si>
  <si>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</si>
  <si>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</si>
  <si>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</si>
  <si>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</si>
  <si>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</si>
  <si>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</si>
  <si>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</si>
  <si>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</si>
  <si>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</si>
  <si>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</si>
  <si>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</si>
  <si>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</si>
  <si>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</si>
  <si>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</si>
  <si>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</si>
  <si>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</si>
  <si>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</si>
  <si>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</si>
  <si>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</si>
  <si>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</si>
  <si>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</si>
  <si>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</si>
  <si>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</si>
  <si>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</si>
  <si>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</si>
  <si>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</si>
  <si>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</si>
  <si>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</si>
  <si>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</si>
  <si>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</si>
  <si>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</si>
  <si>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</si>
  <si>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</si>
  <si>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</si>
  <si>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</si>
  <si>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</si>
  <si>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</si>
  <si>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</si>
  <si>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</si>
  <si>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</si>
  <si>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</si>
  <si>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</si>
  <si>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</si>
  <si>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</si>
  <si>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</si>
  <si>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</si>
  <si>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</si>
  <si>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</si>
  <si>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</si>
  <si>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</si>
  <si>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</si>
  <si>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</si>
  <si>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</si>
  <si>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</si>
  <si>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</si>
  <si>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</si>
  <si>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</si>
  <si>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</si>
  <si>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</si>
  <si>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</si>
  <si>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</si>
  <si>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</si>
  <si>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</si>
  <si>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</si>
  <si>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</si>
  <si>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</si>
  <si>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</si>
  <si>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</si>
  <si>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</si>
  <si>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</si>
  <si>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</si>
  <si>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</si>
  <si>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</si>
  <si>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</si>
  <si>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</si>
  <si>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</si>
  <si>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</si>
  <si>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</si>
  <si>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</si>
  <si>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</si>
  <si>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</si>
  <si>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</si>
  <si>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</si>
  <si>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</si>
  <si>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</si>
  <si>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</si>
  <si>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</si>
  <si>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</si>
  <si>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</si>
  <si>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</si>
  <si>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</si>
  <si>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</si>
  <si>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</si>
  <si>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</si>
  <si>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</si>
  <si>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</si>
  <si>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</si>
  <si>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</si>
  <si>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</si>
  <si>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</si>
  <si>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</si>
  <si>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</si>
  <si>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</si>
  <si>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</si>
  <si>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</si>
  <si>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</si>
  <si>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</si>
  <si>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</si>
  <si>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</si>
  <si>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</si>
  <si>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</si>
  <si>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</si>
  <si>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</si>
  <si>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</si>
  <si>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</si>
  <si>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</si>
  <si>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</si>
  <si>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</si>
  <si>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</si>
  <si>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</si>
  <si>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</si>
  <si>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</si>
  <si>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</si>
  <si>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</si>
  <si>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</si>
  <si>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</si>
  <si>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</si>
  <si>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</si>
  <si>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</si>
  <si>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</si>
  <si>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</si>
  <si>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</si>
  <si>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</si>
  <si>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</si>
  <si>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</si>
  <si>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</si>
  <si>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</si>
  <si>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</si>
  <si>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</si>
  <si>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</si>
  <si>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</si>
  <si>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</si>
  <si>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</si>
  <si>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</si>
  <si>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</si>
  <si>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</si>
  <si>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</si>
  <si>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</si>
  <si>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</si>
  <si>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</si>
  <si>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</si>
  <si>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</si>
  <si>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</si>
  <si>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</si>
  <si>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</si>
  <si>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</si>
  <si>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</si>
  <si>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</si>
  <si>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</si>
  <si>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</si>
  <si>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</si>
  <si>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</si>
  <si>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</si>
  <si>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</si>
  <si>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</si>
  <si>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</si>
  <si>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</si>
  <si>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</si>
  <si>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</si>
  <si>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</si>
  <si>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</si>
  <si>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</si>
  <si>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</si>
  <si>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</si>
  <si>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</si>
  <si>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</si>
  <si>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</si>
  <si>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</si>
  <si>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</si>
  <si>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</si>
  <si>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</si>
  <si>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</si>
  <si>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</si>
  <si>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</si>
  <si>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</si>
  <si>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</si>
  <si>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</si>
  <si>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</si>
  <si>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</si>
  <si>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</si>
  <si>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</si>
  <si>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</si>
  <si>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</si>
  <si>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</si>
  <si>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</si>
  <si>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</si>
  <si>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</si>
  <si>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</si>
  <si>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</si>
  <si>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</si>
  <si>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</si>
  <si>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</si>
  <si>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</si>
  <si>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</si>
  <si>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</si>
  <si>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</si>
  <si>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</si>
  <si>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</si>
  <si>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</si>
  <si>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</si>
  <si>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</si>
  <si>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</si>
  <si>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</si>
  <si>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</si>
  <si>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</si>
  <si>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</si>
  <si>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</si>
  <si>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</si>
  <si>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</si>
  <si>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</si>
  <si>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</si>
  <si>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</si>
  <si>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</si>
  <si>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</si>
  <si>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</si>
  <si>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</si>
  <si>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</si>
  <si>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</si>
  <si>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</si>
  <si>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</si>
  <si>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</si>
  <si>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</si>
  <si>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</si>
  <si>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</si>
  <si>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</si>
  <si>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</si>
  <si>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</si>
  <si>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</si>
  <si>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</si>
  <si>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</si>
  <si>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</si>
  <si>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</si>
  <si>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</si>
  <si>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</si>
  <si>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</si>
  <si>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</si>
  <si>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</si>
  <si>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</si>
  <si>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</si>
  <si>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</si>
  <si>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</si>
  <si>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</si>
  <si>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</si>
  <si>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</si>
  <si>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</si>
  <si>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</si>
  <si>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</si>
  <si>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</si>
  <si>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</si>
  <si>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</si>
  <si>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</si>
  <si>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</si>
  <si>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</si>
  <si>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</si>
  <si>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</si>
  <si>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</si>
  <si>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</si>
  <si>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</si>
  <si>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</si>
  <si>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</si>
  <si>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</si>
  <si>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</si>
  <si>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</si>
  <si>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</si>
  <si>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</si>
  <si>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</si>
  <si>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</si>
  <si>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</si>
  <si>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</si>
  <si>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</si>
  <si>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</si>
  <si>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</si>
  <si>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</si>
  <si>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</si>
  <si>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</si>
  <si>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</si>
  <si>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</si>
  <si>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</si>
  <si>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</si>
  <si>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</si>
  <si>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</si>
  <si>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</si>
  <si>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</si>
  <si>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</si>
  <si>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</si>
  <si>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</si>
  <si>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</si>
  <si>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</si>
  <si>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</si>
  <si>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</si>
  <si>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</si>
  <si>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</si>
  <si>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</si>
  <si>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</si>
  <si>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</si>
  <si>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</si>
  <si>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</si>
  <si>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</si>
  <si>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</si>
  <si>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</si>
  <si>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</si>
  <si>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</si>
  <si>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</si>
  <si>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</si>
  <si>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</si>
  <si>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</si>
  <si>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</si>
  <si>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</si>
  <si>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</si>
  <si>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</si>
  <si>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</si>
  <si>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</si>
  <si>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</si>
  <si>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</si>
  <si>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</si>
  <si>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</si>
  <si>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</si>
  <si>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</si>
  <si>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</si>
  <si>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</si>
  <si>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</si>
  <si>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</si>
  <si>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</si>
  <si>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</si>
  <si>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</si>
  <si>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</si>
  <si>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</si>
  <si>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</si>
  <si>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</si>
  <si>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</si>
  <si>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</si>
  <si>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</si>
  <si>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</si>
  <si>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</si>
  <si>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</si>
  <si>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</si>
  <si>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</si>
  <si>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</si>
  <si>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</si>
  <si>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</si>
  <si>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</si>
  <si>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</si>
  <si>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</si>
  <si>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</si>
  <si>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</si>
  <si>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</si>
  <si>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</si>
  <si>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</si>
  <si>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</si>
  <si>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</si>
  <si>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</si>
  <si>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</si>
  <si>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</si>
  <si>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</si>
  <si>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</si>
  <si>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</si>
  <si>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</si>
  <si>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</si>
  <si>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</si>
  <si>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</si>
  <si>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</si>
  <si>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</si>
  <si>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</si>
  <si>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</si>
  <si>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</si>
  <si>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</si>
  <si>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</si>
  <si>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</si>
  <si>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</si>
  <si>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</si>
  <si>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</si>
  <si>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</si>
  <si>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</si>
  <si>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</si>
  <si>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</si>
  <si>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</si>
  <si>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</si>
  <si>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</si>
  <si>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</si>
  <si>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</si>
  <si>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</si>
  <si>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</si>
  <si>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</si>
  <si>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</si>
  <si>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</si>
  <si>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</si>
  <si>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</si>
  <si>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</si>
  <si>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</si>
  <si>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</si>
  <si>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</si>
  <si>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</si>
  <si>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</si>
  <si>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</si>
  <si>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</si>
  <si>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</si>
  <si>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</si>
  <si>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</si>
  <si>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</si>
  <si>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</si>
  <si>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</si>
  <si>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</si>
  <si>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</si>
  <si>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</si>
  <si>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</si>
  <si>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</si>
  <si>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</si>
  <si>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</si>
  <si>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</si>
  <si>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</si>
  <si>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</si>
  <si>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</si>
  <si>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</si>
  <si>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</si>
  <si>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</si>
  <si>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</si>
  <si>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</si>
  <si>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</si>
  <si>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</si>
  <si>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</si>
  <si>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</si>
  <si>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</si>
  <si>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</si>
  <si>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</si>
  <si>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</si>
  <si>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</si>
  <si>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</si>
  <si>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</si>
  <si>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</si>
  <si>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</si>
  <si>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</si>
  <si>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</si>
  <si>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</si>
  <si>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</si>
  <si>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</si>
  <si>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</si>
  <si>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</si>
  <si>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</si>
  <si>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</si>
  <si>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</si>
  <si>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</si>
  <si>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</si>
  <si>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</si>
  <si>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</si>
  <si>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</si>
  <si>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</si>
  <si>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</si>
  <si>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</si>
  <si>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</si>
  <si>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</si>
  <si>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</si>
  <si>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</si>
  <si>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</si>
  <si>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</si>
  <si>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</si>
  <si>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</si>
  <si>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</si>
  <si>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</si>
  <si>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</si>
  <si>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</si>
  <si>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</si>
  <si>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</si>
  <si>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</si>
  <si>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</si>
  <si>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</si>
  <si>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</si>
  <si>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</si>
  <si>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</si>
  <si>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</si>
  <si>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</si>
  <si>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</si>
  <si>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</si>
  <si>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</si>
  <si>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</si>
  <si>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</si>
  <si>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</si>
  <si>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</si>
  <si>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</si>
  <si>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</si>
  <si>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</si>
  <si>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</si>
  <si>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</si>
  <si>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</si>
  <si>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</si>
  <si>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</si>
  <si>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</si>
  <si>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</si>
  <si>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</si>
  <si>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</si>
  <si>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</si>
  <si>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</si>
  <si>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</si>
  <si>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</si>
  <si>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</si>
  <si>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</si>
  <si>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</si>
  <si>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</si>
  <si>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</si>
  <si>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</si>
  <si>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</si>
  <si>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</si>
  <si>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</si>
  <si>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</si>
  <si>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</si>
  <si>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</si>
  <si>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</si>
  <si>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</si>
  <si>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</si>
  <si>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</si>
  <si>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</si>
  <si>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</si>
  <si>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</si>
  <si>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</si>
  <si>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</si>
  <si>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</si>
  <si>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</si>
  <si>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</si>
  <si>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</si>
  <si>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</si>
  <si>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</si>
  <si>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</si>
  <si>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</si>
  <si>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</si>
  <si>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</si>
  <si>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</si>
  <si>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</si>
  <si>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</si>
  <si>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</si>
  <si>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</si>
  <si>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</si>
  <si>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</si>
  <si>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</si>
  <si>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</si>
  <si>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</si>
  <si>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</si>
  <si>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</si>
  <si>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</si>
  <si>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</si>
  <si>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</si>
  <si>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</si>
  <si>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</si>
  <si>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</si>
  <si>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</si>
  <si>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</si>
  <si>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</si>
  <si>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</si>
  <si>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</si>
  <si>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</si>
  <si>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</si>
  <si>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</si>
  <si>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</si>
  <si>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</si>
  <si>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</si>
  <si>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</si>
  <si>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</si>
  <si>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</si>
  <si>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</si>
  <si>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</si>
  <si>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</si>
  <si>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</si>
  <si>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</si>
  <si>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</si>
  <si>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</si>
  <si>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</si>
  <si>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</si>
  <si>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</si>
  <si>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</si>
  <si>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</si>
  <si>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</si>
  <si>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</si>
  <si>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</si>
  <si>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</si>
  <si>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</si>
  <si>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</si>
  <si>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</si>
  <si>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</si>
  <si>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</si>
  <si>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</si>
  <si>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</si>
  <si>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</si>
  <si>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</si>
  <si>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</si>
  <si>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</si>
  <si>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</si>
  <si>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</si>
  <si>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</si>
  <si>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</si>
  <si>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</si>
  <si>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</si>
  <si>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</si>
  <si>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</si>
  <si>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</si>
  <si>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</si>
  <si>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</si>
  <si>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</si>
  <si>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</si>
  <si>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</si>
  <si>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</si>
  <si>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</si>
  <si>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</si>
  <si>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</si>
  <si>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</si>
  <si>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</si>
  <si>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</si>
  <si>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</si>
  <si>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</si>
  <si>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</si>
  <si>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</si>
  <si>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</si>
  <si>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</si>
  <si>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</si>
  <si>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</si>
  <si>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</si>
  <si>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</si>
  <si>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</si>
  <si>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</si>
  <si>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</si>
  <si>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</si>
  <si>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</si>
  <si>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</si>
  <si>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</si>
  <si>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</si>
  <si>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</si>
  <si>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</si>
  <si>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</si>
  <si>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</si>
  <si>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</si>
  <si>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</si>
  <si>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</si>
  <si>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</si>
  <si>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</si>
  <si>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</si>
  <si>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</si>
  <si>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</si>
  <si>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</si>
  <si>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</si>
  <si>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</si>
  <si>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</si>
  <si>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</si>
  <si>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</si>
  <si>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</si>
  <si>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</si>
  <si>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</si>
  <si>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</si>
  <si>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</si>
  <si>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</si>
  <si>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</si>
  <si>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</si>
  <si>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</si>
  <si>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</si>
  <si>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</si>
  <si>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</si>
  <si>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</si>
  <si>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</si>
  <si>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</si>
  <si>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</si>
  <si>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</si>
  <si>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</si>
  <si>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</si>
  <si>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</si>
  <si>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</si>
  <si>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</si>
  <si>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</si>
  <si>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</si>
  <si>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</si>
  <si>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</si>
  <si>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</si>
  <si>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</si>
  <si>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</si>
  <si>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</si>
  <si>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</si>
  <si>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</si>
  <si>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</si>
  <si>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</si>
  <si>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</si>
  <si>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</si>
  <si>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</si>
  <si>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</si>
  <si>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</si>
  <si>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</si>
  <si>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</si>
  <si>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</si>
  <si>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</si>
  <si>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</si>
  <si>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</si>
  <si>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</si>
  <si>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</si>
  <si>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</si>
  <si>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</si>
  <si>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</si>
  <si>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</si>
  <si>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</si>
  <si>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</si>
  <si>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</si>
  <si>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</si>
  <si>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</si>
  <si>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</si>
  <si>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</si>
  <si>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</si>
  <si>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</si>
  <si>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</si>
  <si>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</si>
  <si>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</si>
  <si>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</si>
  <si>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</si>
  <si>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</si>
  <si>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</si>
  <si>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</si>
  <si>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</si>
  <si>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</si>
  <si>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</si>
  <si>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</si>
  <si>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</si>
  <si>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</si>
  <si>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</si>
  <si>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</si>
  <si>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</si>
  <si>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</si>
  <si>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</si>
  <si>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</si>
  <si>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</si>
  <si>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</si>
  <si>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</si>
  <si>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</si>
  <si>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</si>
  <si>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</si>
  <si>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</si>
  <si>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</si>
  <si>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</si>
  <si>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</si>
  <si>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</si>
  <si>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</si>
  <si>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</si>
  <si>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</si>
  <si>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</si>
  <si>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</si>
  <si>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</si>
  <si>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</si>
  <si>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</si>
  <si>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</si>
  <si>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</si>
  <si>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</si>
  <si>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</si>
  <si>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</si>
  <si>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</si>
  <si>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</si>
  <si>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</si>
  <si>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</si>
  <si>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</si>
  <si>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</si>
  <si>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</si>
  <si>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</si>
  <si>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</si>
  <si>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</si>
  <si>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</si>
  <si>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</si>
  <si>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</si>
  <si>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</si>
  <si>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</si>
  <si>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</si>
  <si>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</si>
  <si>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</si>
  <si>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</si>
  <si>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</si>
  <si>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</si>
  <si>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</si>
  <si>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</si>
  <si>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</si>
  <si>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</si>
  <si>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</si>
  <si>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</si>
  <si>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</si>
  <si>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</si>
  <si>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</si>
  <si>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</si>
  <si>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</si>
  <si>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</si>
  <si>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</si>
  <si>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</si>
  <si>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</si>
  <si>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</si>
  <si>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</si>
  <si>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</si>
  <si>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</si>
  <si>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</si>
  <si>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</si>
  <si>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</si>
  <si>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</si>
  <si>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</si>
  <si>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</si>
  <si>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</si>
  <si>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</si>
  <si>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</si>
  <si>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</si>
  <si>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</si>
  <si>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</si>
  <si>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</si>
  <si>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</si>
  <si>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</si>
  <si>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</si>
  <si>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</si>
  <si>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</si>
  <si>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</si>
  <si>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</si>
  <si>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</si>
  <si>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</si>
  <si>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</si>
  <si>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</si>
  <si>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</si>
  <si>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</si>
  <si>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</si>
  <si>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</si>
  <si>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</si>
  <si>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</si>
  <si>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</si>
  <si>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</si>
  <si>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</si>
  <si>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</si>
  <si>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</si>
  <si>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</si>
  <si>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</si>
  <si>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</si>
  <si>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</si>
  <si>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</si>
  <si>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</si>
  <si>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</si>
  <si>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</si>
  <si>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</si>
  <si>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</si>
  <si>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</si>
  <si>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</si>
  <si>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</si>
  <si>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</si>
  <si>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</si>
  <si>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</si>
  <si>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</si>
  <si>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</si>
  <si>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</si>
  <si>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</si>
  <si>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</si>
  <si>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</si>
  <si>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</si>
  <si>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</si>
  <si>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</si>
  <si>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</si>
  <si>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</si>
  <si>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</si>
  <si>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</si>
  <si>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</si>
  <si>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</si>
  <si>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</si>
  <si>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</si>
  <si>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</si>
  <si>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</si>
  <si>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</si>
  <si>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</si>
  <si>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</si>
  <si>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</si>
  <si>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</si>
  <si>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</si>
  <si>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</si>
  <si>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</si>
  <si>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</si>
  <si>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</si>
  <si>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</si>
  <si>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</si>
  <si>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</si>
  <si>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</si>
  <si>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</si>
  <si>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</si>
  <si>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</si>
  <si>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</si>
  <si>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</si>
  <si>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</si>
  <si>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</si>
  <si>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</si>
  <si>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</si>
  <si>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</si>
  <si>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</si>
  <si>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</si>
  <si>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</si>
  <si>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</si>
  <si>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</si>
  <si>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</si>
  <si>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</si>
  <si>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</si>
  <si>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</si>
  <si>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</si>
  <si>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</si>
  <si>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</si>
  <si>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</si>
  <si>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</si>
  <si>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</si>
  <si>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</si>
  <si>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</si>
  <si>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</si>
  <si>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</si>
  <si>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</si>
  <si>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</si>
  <si>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</si>
  <si>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</si>
  <si>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</si>
  <si>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</si>
  <si>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</si>
  <si>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</si>
  <si>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</si>
  <si>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</si>
  <si>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</si>
  <si>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</si>
  <si>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</si>
  <si>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</si>
  <si>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</si>
  <si>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</si>
  <si>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</si>
  <si>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</si>
  <si>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</si>
  <si>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</si>
  <si>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</si>
  <si>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</si>
  <si>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</si>
  <si>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</si>
  <si>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</si>
  <si>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</si>
  <si>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</si>
  <si>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</si>
  <si>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</si>
  <si>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</si>
  <si>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</si>
  <si>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</si>
  <si>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</si>
  <si>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</si>
  <si>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</si>
  <si>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</si>
  <si>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</si>
  <si>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</si>
  <si>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</si>
  <si>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</si>
  <si>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</si>
  <si>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</si>
  <si>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</si>
  <si>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</si>
  <si>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</si>
  <si>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</si>
  <si>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</si>
  <si>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</si>
  <si>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</si>
  <si>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</si>
  <si>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</si>
  <si>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</si>
  <si>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</si>
  <si>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</si>
  <si>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</si>
  <si>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</si>
  <si>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</si>
  <si>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</si>
  <si>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</si>
  <si>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</si>
  <si>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</si>
  <si>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</si>
  <si>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</si>
  <si>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</si>
  <si>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</si>
  <si>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</si>
  <si>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</si>
  <si>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</si>
  <si>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</si>
  <si>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</si>
  <si>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</si>
  <si>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</si>
  <si>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</si>
  <si>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</si>
  <si>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</si>
  <si>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</si>
  <si>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</si>
  <si>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</si>
  <si>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</si>
  <si>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</si>
  <si>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</si>
  <si>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</si>
  <si>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</si>
  <si>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</si>
  <si>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</si>
  <si>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</si>
  <si>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</si>
  <si>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</si>
  <si>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</si>
  <si>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</si>
  <si>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</si>
  <si>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</si>
  <si>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</si>
  <si>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</si>
  <si>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</si>
  <si>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</si>
  <si>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</si>
  <si>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</si>
  <si>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</si>
  <si>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</si>
  <si>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</si>
  <si>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</si>
  <si>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</si>
  <si>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</si>
  <si>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</si>
  <si>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</si>
  <si>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</si>
  <si>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</si>
  <si>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</si>
  <si>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</si>
  <si>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</si>
  <si>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</si>
  <si>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</si>
  <si>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</si>
  <si>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</si>
  <si>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</si>
  <si>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</si>
  <si>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</si>
  <si>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</si>
  <si>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</si>
  <si>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</si>
  <si>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</si>
  <si>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</si>
  <si>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</si>
  <si>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</si>
  <si>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</si>
  <si>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</si>
  <si>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</si>
  <si>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</si>
  <si>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</si>
  <si>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</si>
  <si>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</si>
  <si>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</si>
  <si>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</si>
  <si>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</si>
  <si>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</si>
  <si>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</si>
  <si>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</si>
  <si>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</si>
  <si>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</si>
  <si>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</si>
  <si>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</si>
  <si>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</si>
  <si>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</si>
  <si>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</si>
  <si>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</si>
  <si>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</si>
  <si>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</si>
  <si>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</si>
  <si>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</si>
  <si>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</si>
  <si>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</si>
  <si>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</si>
  <si>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</si>
  <si>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</si>
  <si>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</si>
  <si>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</si>
  <si>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</si>
  <si>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</si>
  <si>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</si>
  <si>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</si>
  <si>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</si>
  <si>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</si>
  <si>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</si>
  <si>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</si>
  <si>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</si>
  <si>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</si>
  <si>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</si>
  <si>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</si>
  <si>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</si>
  <si>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</si>
  <si>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</si>
  <si>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</si>
  <si>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</si>
  <si>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</si>
  <si>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</si>
  <si>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</si>
  <si>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</si>
  <si>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</si>
  <si>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</si>
  <si>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</si>
  <si>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</si>
  <si>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</si>
  <si>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</si>
  <si>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</si>
  <si>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</si>
  <si>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</si>
  <si>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</si>
  <si>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</si>
  <si>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</si>
  <si>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</si>
  <si>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</si>
  <si>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</si>
  <si>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</si>
  <si>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</si>
  <si>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</si>
  <si>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</si>
  <si>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</si>
  <si>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</si>
  <si>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</si>
  <si>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</si>
  <si>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</si>
  <si>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</si>
  <si>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</si>
  <si>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</si>
  <si>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</si>
  <si>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</si>
  <si>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</si>
  <si>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</si>
  <si>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</si>
  <si>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</si>
  <si>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</si>
  <si>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</si>
  <si>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</si>
  <si>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</si>
  <si>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</si>
  <si>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</si>
  <si>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</si>
  <si>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</si>
  <si>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</si>
  <si>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</si>
  <si>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</si>
  <si>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</si>
  <si>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</si>
  <si>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</si>
  <si>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</si>
  <si>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</si>
  <si>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</si>
  <si>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</si>
  <si>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</si>
  <si>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</si>
  <si>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</si>
  <si>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</si>
  <si>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</si>
  <si>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</si>
  <si>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</si>
  <si>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</si>
  <si>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</si>
  <si>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</si>
  <si>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</si>
  <si>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</si>
  <si>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</si>
  <si>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</si>
  <si>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</si>
  <si>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</si>
  <si>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</si>
  <si>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</si>
  <si>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</si>
  <si>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</si>
  <si>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</si>
  <si>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</si>
  <si>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</si>
  <si>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</si>
  <si>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</si>
  <si>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</si>
  <si>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</si>
  <si>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</si>
  <si>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</si>
  <si>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</si>
  <si>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</si>
  <si>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</si>
  <si>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</si>
  <si>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</si>
  <si>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</si>
  <si>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</si>
  <si>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</si>
  <si>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</si>
  <si>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</si>
  <si>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</si>
  <si>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</si>
  <si>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</si>
  <si>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</si>
  <si>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</si>
  <si>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</si>
  <si>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</si>
  <si>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</si>
  <si>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</si>
  <si>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</si>
  <si>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</si>
  <si>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</si>
  <si>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</si>
  <si>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</si>
  <si>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</si>
  <si>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</si>
  <si>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</si>
  <si>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</si>
  <si>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</si>
  <si>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</si>
  <si>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</si>
  <si>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</si>
  <si>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</si>
  <si>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</si>
  <si>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</si>
  <si>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</si>
  <si>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</si>
  <si>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</si>
  <si>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</si>
  <si>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</si>
  <si>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</si>
  <si>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</si>
  <si>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</si>
  <si>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</si>
  <si>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</si>
  <si>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</si>
  <si>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</si>
  <si>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</si>
  <si>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</si>
  <si>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</si>
  <si>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</si>
  <si>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</si>
  <si>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</si>
  <si>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</si>
  <si>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</si>
  <si>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</si>
  <si>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</si>
  <si>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</si>
  <si>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</si>
  <si>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</si>
  <si>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</si>
  <si>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</si>
  <si>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</si>
  <si>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</si>
  <si>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</si>
  <si>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</si>
  <si>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</si>
  <si>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</si>
  <si>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</si>
  <si>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</si>
  <si>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</si>
  <si>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</si>
  <si>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</si>
  <si>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</si>
  <si>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</si>
  <si>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</si>
  <si>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</si>
  <si>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</si>
  <si>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</si>
  <si>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</si>
  <si>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</si>
  <si>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</si>
  <si>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</si>
  <si>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</si>
  <si>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</si>
  <si>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</si>
  <si>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</si>
  <si>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</si>
  <si>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</si>
  <si>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</si>
  <si>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</si>
  <si>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</si>
  <si>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</si>
  <si>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</si>
  <si>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</si>
  <si>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</si>
  <si>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</si>
  <si>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</si>
  <si>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</si>
  <si>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</si>
  <si>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</si>
  <si>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</si>
  <si>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</si>
  <si>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</si>
  <si>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</si>
  <si>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</si>
  <si>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</si>
  <si>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</si>
  <si>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</si>
  <si>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</si>
  <si>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</si>
  <si>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</si>
  <si>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</si>
  <si>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</si>
  <si>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</si>
  <si>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</si>
  <si>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</si>
  <si>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</si>
  <si>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</si>
  <si>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</si>
  <si>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</si>
  <si>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</si>
  <si>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</si>
  <si>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</si>
  <si>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</si>
  <si>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</si>
  <si>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</si>
  <si>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</si>
  <si>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</si>
  <si>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</si>
  <si>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</si>
  <si>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</si>
  <si>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</si>
  <si>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</si>
  <si>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</si>
  <si>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</si>
  <si>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</si>
  <si>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</si>
  <si>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</si>
  <si>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</si>
  <si>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</si>
  <si>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</si>
  <si>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</si>
  <si>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</si>
  <si>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</si>
  <si>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</si>
  <si>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</si>
  <si>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</si>
  <si>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</si>
  <si>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</si>
  <si>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</si>
  <si>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</si>
  <si>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</si>
  <si>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</si>
  <si>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</si>
  <si>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</si>
  <si>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</si>
  <si>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</si>
  <si>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</si>
  <si>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</si>
  <si>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</si>
  <si>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</si>
  <si>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</si>
  <si>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</si>
  <si>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</si>
  <si>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</si>
  <si>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</si>
  <si>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</si>
  <si>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</si>
  <si>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</si>
  <si>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</si>
  <si>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</si>
  <si>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</si>
  <si>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</si>
  <si>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</si>
  <si>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</si>
  <si>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</si>
  <si>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</si>
  <si>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</si>
  <si>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</si>
  <si>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</si>
  <si>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</si>
  <si>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</si>
  <si>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</si>
  <si>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</si>
  <si>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</si>
  <si>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</si>
  <si>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</si>
  <si>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</si>
  <si>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</si>
  <si>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</si>
  <si>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</si>
  <si>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</si>
  <si>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</si>
  <si>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</si>
  <si>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</si>
  <si>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</si>
  <si>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</si>
  <si>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</si>
  <si>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</si>
  <si>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</si>
  <si>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</si>
  <si>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</si>
  <si>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</si>
  <si>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</si>
  <si>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</si>
  <si>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</si>
  <si>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</si>
  <si>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</si>
  <si>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</si>
  <si>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</si>
  <si>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</si>
  <si>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</si>
  <si>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</si>
  <si>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</si>
  <si>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</si>
  <si>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</si>
  <si>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</si>
  <si>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</si>
  <si>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</si>
  <si>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</si>
  <si>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</si>
  <si>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</si>
  <si>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</si>
  <si>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</si>
  <si>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</si>
  <si>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</si>
  <si>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</si>
  <si>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</si>
  <si>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</si>
  <si>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</si>
  <si>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</si>
  <si>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</si>
  <si>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</si>
  <si>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</si>
  <si>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</si>
  <si>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</si>
  <si>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</si>
  <si>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</si>
  <si>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</si>
  <si>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</si>
  <si>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</si>
  <si>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</si>
  <si>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</si>
  <si>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</si>
  <si>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</si>
  <si>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</si>
  <si>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</si>
  <si>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</si>
  <si>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</si>
  <si>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</si>
  <si>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</si>
  <si>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</si>
  <si>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</si>
  <si>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</si>
  <si>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</si>
  <si>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</si>
  <si>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</si>
  <si>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</si>
  <si>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</si>
  <si>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</si>
  <si>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</si>
  <si>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</si>
  <si>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</si>
  <si>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</si>
  <si>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</si>
  <si>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</si>
  <si>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</si>
  <si>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</si>
  <si>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</si>
  <si>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</si>
  <si>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</si>
  <si>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</si>
  <si>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</si>
  <si>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</si>
  <si>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</si>
  <si>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</si>
  <si>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</si>
  <si>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</si>
  <si>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</si>
  <si>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</si>
  <si>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</si>
  <si>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</si>
  <si>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</si>
  <si>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</si>
  <si>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</si>
  <si>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</si>
  <si>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</si>
  <si>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</si>
  <si>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</si>
  <si>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</si>
  <si>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</si>
  <si>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</si>
  <si>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</si>
  <si>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</si>
  <si>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</si>
  <si>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</si>
  <si>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</si>
  <si>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</si>
  <si>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</si>
  <si>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</si>
  <si>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</si>
  <si>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</si>
  <si>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</si>
  <si>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</si>
  <si>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</si>
  <si>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</si>
  <si>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</si>
  <si>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</si>
  <si>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</si>
  <si>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</si>
  <si>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</si>
  <si>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</si>
  <si>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</si>
  <si>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</si>
  <si>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</si>
  <si>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</si>
  <si>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</si>
  <si>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</si>
  <si>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</si>
  <si>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</si>
  <si>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</si>
  <si>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</si>
  <si>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</si>
  <si>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</si>
  <si>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</si>
  <si>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</si>
  <si>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</si>
  <si>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</si>
  <si>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</si>
  <si>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</si>
  <si>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</si>
  <si>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</si>
  <si>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</si>
  <si>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</si>
  <si>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</si>
  <si>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</si>
  <si>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</si>
  <si>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</si>
  <si>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</si>
  <si>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</si>
  <si>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</si>
  <si>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</si>
  <si>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</si>
  <si>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</si>
  <si>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</si>
  <si>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</si>
  <si>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</si>
  <si>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</si>
  <si>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</si>
  <si>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</si>
  <si>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</si>
  <si>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</si>
  <si>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</si>
  <si>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</si>
  <si>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</si>
  <si>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</si>
  <si>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</si>
  <si>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</si>
  <si>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</si>
  <si>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</si>
  <si>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</si>
  <si>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</si>
  <si>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</si>
  <si>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</si>
  <si>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</si>
  <si>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</si>
  <si>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</si>
  <si>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</si>
  <si>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</si>
  <si>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</si>
  <si>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</si>
  <si>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</si>
  <si>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</si>
  <si>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</si>
  <si>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</si>
  <si>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</si>
  <si>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</si>
  <si>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</si>
  <si>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</si>
  <si>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</si>
  <si>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</si>
  <si>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</si>
  <si>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</si>
  <si>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</si>
  <si>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</si>
  <si>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</si>
  <si>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</si>
  <si>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</si>
  <si>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</si>
  <si>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</si>
  <si>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</si>
  <si>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</si>
  <si>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</si>
  <si>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</si>
  <si>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</si>
  <si>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</si>
  <si>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</si>
  <si>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</si>
  <si>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</si>
  <si>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</si>
  <si>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</si>
  <si>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</si>
  <si>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</si>
  <si>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</si>
  <si>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</si>
  <si>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</si>
  <si>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</si>
  <si>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</si>
  <si>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</si>
  <si>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</si>
  <si>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</si>
  <si>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</si>
  <si>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</si>
  <si>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</si>
  <si>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</si>
  <si>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</si>
  <si>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</si>
  <si>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</si>
  <si>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</si>
  <si>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</si>
  <si>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</si>
  <si>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</si>
  <si>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</si>
  <si>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</si>
  <si>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</si>
  <si>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</si>
  <si>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</si>
  <si>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</si>
  <si>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</si>
  <si>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</si>
  <si>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</si>
  <si>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</si>
  <si>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</si>
  <si>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</si>
  <si>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</si>
  <si>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</si>
  <si>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</si>
  <si>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</si>
  <si>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</si>
  <si>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</si>
  <si>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</si>
  <si>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</si>
  <si>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</si>
  <si>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</si>
  <si>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</si>
  <si>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</si>
  <si>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</si>
  <si>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</si>
  <si>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</si>
  <si>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</si>
  <si>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</si>
  <si>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</si>
  <si>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</si>
  <si>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</si>
  <si>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</si>
  <si>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</si>
  <si>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</si>
  <si>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</si>
  <si>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</si>
  <si>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</si>
  <si>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</si>
  <si>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</si>
  <si>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</si>
  <si>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</si>
  <si>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</si>
  <si>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</si>
  <si>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</si>
  <si>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</si>
  <si>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</si>
  <si>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</si>
  <si>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</si>
  <si>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</si>
  <si>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</si>
  <si>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</si>
  <si>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</si>
  <si>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</si>
  <si>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</si>
  <si>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</si>
  <si>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</si>
  <si>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</si>
  <si>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</si>
  <si>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</si>
  <si>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</si>
  <si>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</si>
  <si>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</si>
  <si>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</si>
  <si>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</si>
  <si>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</si>
  <si>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</si>
  <si>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</si>
  <si>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</si>
  <si>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</si>
  <si>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</si>
  <si>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</si>
  <si>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</si>
  <si>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</si>
  <si>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</si>
  <si>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</si>
  <si>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</si>
  <si>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</si>
  <si>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</si>
  <si>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</si>
  <si>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</si>
  <si>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</si>
  <si>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</si>
  <si>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</si>
  <si>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</si>
  <si>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</si>
  <si>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</si>
  <si>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</si>
  <si>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</si>
  <si>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</si>
  <si>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</si>
  <si>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</si>
  <si>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</si>
  <si>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</si>
  <si>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</si>
  <si>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</si>
  <si>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</si>
  <si>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</si>
  <si>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</si>
  <si>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</si>
  <si>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</si>
  <si>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</si>
  <si>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</si>
  <si>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</si>
  <si>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</si>
  <si>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</si>
  <si>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</si>
  <si>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</si>
  <si>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</si>
  <si>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</si>
  <si>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</si>
  <si>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</si>
  <si>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</si>
  <si>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</si>
  <si>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</si>
  <si>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</si>
  <si>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</si>
  <si>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</si>
  <si>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</si>
  <si>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</si>
  <si>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</si>
  <si>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</si>
  <si>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</si>
  <si>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</si>
  <si>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</si>
  <si>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</si>
  <si>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</si>
  <si>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</si>
  <si>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</si>
  <si>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</si>
  <si>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</si>
  <si>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</si>
  <si>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</si>
  <si>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</si>
  <si>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</si>
  <si>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</si>
  <si>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</si>
  <si>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</si>
  <si>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</si>
  <si>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</si>
  <si>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</si>
  <si>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</si>
  <si>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</si>
  <si>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</si>
  <si>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</si>
  <si>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</si>
  <si>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</si>
  <si>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</si>
  <si>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</si>
  <si>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</si>
  <si>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</si>
  <si>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</si>
  <si>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</si>
  <si>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</si>
  <si>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</si>
  <si>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</si>
  <si>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</si>
  <si>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</si>
  <si>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</si>
  <si>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</si>
  <si>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</si>
  <si>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</si>
  <si>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</si>
  <si>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</si>
  <si>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</si>
  <si>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</si>
  <si>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</si>
  <si>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</si>
  <si>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</si>
  <si>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</si>
  <si>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</si>
  <si>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</si>
  <si>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</si>
  <si>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</si>
  <si>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</si>
  <si>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</si>
  <si>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</si>
  <si>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</si>
  <si>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</si>
  <si>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</si>
  <si>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</si>
  <si>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</si>
  <si>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</si>
  <si>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</si>
  <si>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</si>
  <si>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</si>
  <si>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</si>
  <si>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</si>
  <si>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</si>
  <si>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</si>
  <si>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</si>
  <si>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</si>
  <si>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</si>
  <si>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</si>
  <si>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</si>
  <si>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</si>
  <si>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</si>
  <si>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</si>
  <si>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</si>
  <si>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</si>
  <si>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</si>
  <si>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</si>
  <si>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</si>
  <si>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</si>
  <si>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</si>
  <si>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</si>
  <si>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</si>
  <si>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</si>
  <si>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</si>
  <si>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</si>
  <si>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</si>
  <si>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</si>
  <si>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</si>
  <si>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</si>
  <si>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</si>
  <si>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</si>
  <si>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</si>
  <si>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</si>
  <si>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</si>
  <si>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</si>
  <si>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</si>
  <si>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</si>
  <si>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</si>
  <si>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</si>
  <si>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</si>
  <si>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</si>
  <si>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</si>
  <si>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</si>
  <si>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</si>
  <si>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</si>
  <si>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</si>
  <si>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</si>
  <si>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</si>
  <si>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</si>
  <si>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</si>
  <si>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</si>
  <si>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</si>
  <si>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</si>
  <si>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</si>
  <si>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</si>
  <si>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</si>
  <si>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</si>
  <si>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</si>
  <si>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</si>
  <si>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</si>
  <si>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</si>
  <si>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</si>
  <si>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</si>
  <si>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</si>
  <si>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</si>
  <si>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</si>
  <si>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</si>
  <si>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</si>
  <si>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</si>
  <si>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</si>
  <si>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</si>
  <si>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</si>
  <si>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</si>
  <si>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</si>
  <si>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</si>
  <si>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</si>
  <si>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</si>
  <si>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</si>
  <si>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</si>
  <si>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</si>
  <si>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</si>
  <si>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</si>
  <si>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</si>
  <si>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</si>
  <si>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</si>
  <si>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</si>
  <si>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</si>
  <si>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</si>
  <si>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</si>
  <si>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</si>
  <si>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</si>
  <si>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</si>
  <si>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</si>
  <si>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</si>
  <si>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</si>
  <si>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</si>
  <si>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</si>
  <si>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</si>
  <si>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</si>
  <si>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</si>
  <si>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</si>
  <si>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</si>
  <si>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</si>
  <si>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</si>
  <si>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</si>
  <si>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</si>
  <si>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</si>
  <si>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</si>
  <si>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</si>
  <si>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</si>
  <si>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</si>
  <si>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</si>
  <si>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</si>
  <si>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</si>
  <si>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</si>
  <si>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</si>
  <si>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</si>
  <si>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</si>
  <si>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</si>
  <si>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</si>
  <si>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</si>
  <si>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</si>
  <si>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</si>
  <si>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</si>
  <si>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</si>
  <si>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</si>
  <si>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</si>
  <si>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</si>
  <si>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</si>
  <si>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</si>
  <si>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</si>
  <si>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</si>
  <si>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</si>
  <si>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</si>
  <si>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</si>
  <si>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</si>
  <si>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</si>
  <si>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</si>
  <si>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</si>
  <si>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</si>
  <si>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</si>
  <si>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</si>
  <si>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</si>
  <si>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</si>
  <si>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</si>
  <si>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</si>
  <si>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</si>
  <si>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</si>
  <si>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</si>
  <si>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</si>
  <si>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</si>
  <si>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</si>
  <si>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</si>
  <si>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</si>
  <si>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</si>
  <si>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</si>
  <si>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</si>
  <si>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</si>
  <si>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</si>
  <si>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</si>
  <si>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</si>
  <si>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</si>
  <si>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</si>
  <si>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</si>
  <si>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</si>
  <si>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</si>
  <si>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</si>
  <si>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</si>
  <si>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</si>
  <si>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</si>
  <si>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</si>
  <si>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</si>
  <si>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</si>
  <si>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</si>
  <si>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</si>
  <si>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</si>
  <si>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</si>
  <si>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</si>
  <si>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</si>
  <si>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</si>
  <si>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</si>
  <si>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</si>
  <si>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</si>
  <si>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</si>
  <si>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</si>
  <si>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</si>
  <si>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</si>
  <si>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</si>
  <si>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</si>
  <si>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</si>
  <si>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</si>
  <si>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</si>
  <si>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</si>
  <si>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</si>
  <si>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</si>
  <si>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</si>
  <si>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</si>
  <si>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</si>
  <si>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</si>
  <si>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</si>
  <si>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</si>
  <si>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</si>
  <si>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</si>
  <si>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</si>
  <si>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</si>
  <si>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</si>
  <si>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</si>
  <si>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</si>
  <si>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</si>
  <si>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</si>
  <si>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</si>
  <si>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</si>
  <si>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</si>
  <si>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</si>
  <si>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</si>
  <si>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</si>
  <si>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</si>
  <si>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</si>
  <si>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</si>
  <si>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</si>
  <si>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</si>
  <si>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</si>
  <si>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</si>
  <si>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</si>
  <si>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</si>
  <si>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</si>
  <si>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</si>
  <si>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</si>
  <si>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</si>
  <si>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</si>
  <si>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</si>
  <si>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</si>
  <si>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</si>
  <si>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</si>
  <si>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</si>
  <si>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</si>
  <si>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</si>
  <si>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</si>
  <si>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</si>
  <si>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</si>
  <si>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</si>
  <si>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</si>
  <si>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</si>
  <si>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</si>
  <si>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</si>
  <si>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</si>
  <si>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</si>
  <si>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</si>
  <si>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</si>
  <si>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</si>
  <si>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</si>
  <si>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</si>
  <si>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</si>
  <si>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</si>
  <si>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</si>
  <si>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</si>
  <si>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</si>
  <si>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</si>
  <si>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</si>
  <si>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</si>
  <si>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</si>
  <si>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</si>
  <si>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</si>
  <si>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</si>
  <si>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</si>
  <si>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</si>
  <si>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</si>
  <si>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</si>
  <si>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</si>
  <si>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</si>
  <si>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</si>
  <si>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</si>
  <si>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</si>
  <si>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</si>
  <si>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</si>
  <si>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</si>
  <si>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</si>
  <si>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</si>
  <si>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</si>
  <si>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</si>
  <si>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</si>
  <si>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</si>
  <si>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</si>
  <si>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</si>
  <si>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</si>
  <si>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</si>
  <si>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</si>
  <si>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</si>
  <si>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</si>
  <si>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</si>
  <si>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</si>
  <si>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</si>
  <si>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</si>
  <si>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</si>
  <si>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</si>
  <si>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</si>
  <si>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</si>
  <si>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</si>
  <si>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</si>
  <si>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</si>
  <si>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</si>
  <si>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</si>
  <si>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</si>
  <si>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</si>
  <si>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</si>
  <si>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</si>
  <si>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</si>
  <si>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</si>
  <si>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</si>
  <si>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</si>
  <si>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</si>
  <si>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</si>
  <si>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</si>
  <si>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</si>
  <si>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</si>
  <si>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</si>
  <si>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</si>
  <si>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</si>
  <si>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</si>
  <si>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</si>
  <si>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</si>
  <si>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</si>
  <si>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</si>
  <si>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</si>
  <si>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</si>
  <si>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</si>
  <si>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</si>
  <si>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</si>
  <si>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</si>
  <si>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</si>
  <si>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</si>
  <si>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</si>
  <si>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</si>
  <si>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</si>
  <si>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</si>
  <si>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</si>
  <si>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</si>
  <si>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</si>
  <si>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</si>
  <si>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</si>
  <si>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</si>
  <si>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</si>
  <si>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</si>
  <si>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</si>
  <si>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</si>
  <si>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</si>
  <si>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</si>
  <si>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</si>
  <si>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</si>
  <si>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</si>
  <si>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</si>
  <si>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</si>
  <si>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</si>
  <si>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</si>
  <si>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</si>
  <si>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</si>
  <si>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</si>
  <si>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</si>
  <si>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</si>
  <si>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</si>
  <si>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</si>
  <si>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</si>
  <si>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</si>
  <si>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</si>
  <si>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</si>
  <si>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</si>
  <si>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</si>
  <si>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</si>
  <si>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</si>
  <si>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</si>
  <si>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</si>
  <si>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</si>
  <si>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</si>
  <si>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</si>
  <si>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</si>
  <si>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</si>
  <si>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</si>
  <si>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</si>
  <si>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</si>
  <si>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</si>
  <si>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</si>
  <si>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</si>
  <si>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</si>
  <si>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</si>
  <si>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</si>
  <si>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</si>
  <si>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</si>
  <si>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</si>
  <si>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</si>
  <si>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</si>
  <si>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</si>
  <si>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</si>
  <si>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</si>
  <si>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</si>
  <si>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</si>
  <si>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</si>
  <si>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</si>
  <si>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</si>
  <si>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</si>
  <si>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</si>
  <si>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</si>
  <si>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</si>
  <si>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</si>
  <si>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</si>
  <si>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</si>
  <si>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</si>
  <si>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</si>
  <si>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</si>
  <si>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</si>
  <si>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</si>
  <si>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</si>
  <si>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</si>
  <si>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</si>
  <si>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</si>
  <si>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</si>
  <si>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</si>
  <si>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</si>
  <si>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</si>
  <si>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</si>
  <si>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</si>
  <si>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</si>
  <si>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</si>
  <si>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</si>
  <si>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</si>
  <si>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</si>
  <si>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</si>
  <si>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</si>
  <si>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</si>
  <si>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</si>
  <si>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</si>
  <si>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</si>
  <si>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</si>
  <si>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</si>
  <si>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</si>
  <si>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</si>
  <si>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</si>
  <si>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</si>
  <si>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</si>
  <si>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</si>
  <si>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</si>
  <si>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</si>
  <si>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</si>
  <si>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</si>
  <si>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</si>
  <si>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</si>
  <si>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</si>
  <si>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</si>
  <si>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</si>
  <si>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</si>
  <si>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</si>
  <si>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</si>
  <si>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</si>
  <si>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</si>
  <si>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</si>
  <si>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</si>
  <si>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</si>
  <si>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</si>
  <si>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</si>
  <si>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</si>
  <si>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</si>
  <si>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</si>
  <si>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</si>
  <si>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</si>
  <si>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</si>
  <si>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</si>
  <si>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</si>
  <si>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</si>
  <si>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</si>
  <si>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</si>
  <si>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</si>
  <si>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</si>
  <si>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</si>
  <si>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</si>
  <si>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</si>
  <si>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</si>
  <si>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</si>
  <si>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</si>
  <si>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</si>
  <si>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</si>
  <si>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</si>
  <si>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</si>
  <si>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</si>
  <si>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</si>
  <si>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</si>
  <si>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</si>
  <si>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</si>
  <si>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</si>
  <si>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</si>
  <si>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</si>
  <si>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</si>
  <si>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</si>
  <si>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</si>
  <si>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</si>
  <si>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</si>
  <si>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</si>
  <si>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</si>
  <si>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</si>
  <si>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</si>
  <si>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</si>
  <si>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</si>
  <si>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</si>
  <si>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</si>
  <si>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</si>
  <si>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</si>
  <si>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</si>
  <si>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</si>
  <si>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</si>
  <si>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</si>
  <si>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</si>
  <si>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</si>
  <si>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</si>
  <si>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</si>
  <si>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</si>
  <si>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</si>
  <si>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</si>
  <si>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</si>
  <si>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</si>
  <si>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</si>
  <si>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</si>
  <si>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</si>
  <si>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</si>
  <si>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</si>
  <si>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</si>
  <si>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</si>
  <si>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</si>
  <si>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</si>
  <si>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</si>
  <si>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</si>
  <si>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</si>
  <si>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</si>
  <si>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</si>
  <si>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</si>
  <si>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</si>
  <si>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</si>
  <si>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</si>
  <si>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</si>
  <si>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</si>
  <si>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</si>
  <si>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</si>
  <si>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</si>
  <si>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</si>
  <si>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</si>
  <si>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</si>
  <si>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</si>
  <si>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</si>
  <si>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</si>
  <si>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</si>
  <si>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</si>
  <si>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</si>
  <si>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</si>
  <si>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</si>
  <si>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</si>
  <si>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</si>
  <si>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</si>
  <si>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</si>
  <si>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</si>
  <si>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</si>
  <si>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</si>
  <si>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</si>
  <si>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</si>
  <si>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</si>
  <si>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</si>
  <si>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</si>
  <si>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</si>
  <si>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</si>
  <si>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</si>
  <si>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</si>
  <si>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</si>
  <si>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</si>
  <si>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</si>
  <si>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</si>
  <si>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</si>
  <si>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</si>
  <si>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</si>
  <si>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</si>
  <si>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</si>
  <si>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</si>
  <si>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</si>
  <si>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</si>
  <si>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</si>
  <si>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</si>
  <si>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</si>
  <si>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</si>
  <si>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</si>
  <si>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</si>
  <si>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</si>
  <si>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</si>
  <si>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</si>
  <si>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</si>
  <si>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</si>
  <si>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</si>
  <si>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</si>
  <si>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</si>
  <si>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</si>
  <si>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</si>
  <si>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</si>
  <si>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</si>
  <si>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</si>
  <si>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</si>
  <si>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</si>
  <si>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</si>
  <si>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</si>
  <si>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</si>
  <si>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</si>
  <si>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</si>
  <si>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</si>
  <si>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</si>
  <si>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</si>
  <si>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</si>
  <si>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</si>
  <si>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</si>
  <si>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</si>
  <si>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</si>
  <si>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</si>
  <si>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</si>
  <si>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</si>
  <si>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</si>
  <si>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</si>
  <si>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</si>
  <si>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</si>
  <si>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</si>
  <si>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</si>
  <si>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</si>
  <si>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</si>
  <si>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</si>
  <si>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</si>
  <si>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</si>
  <si>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</si>
  <si>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</si>
  <si>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</si>
  <si>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</si>
  <si>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</si>
  <si>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</si>
  <si>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</si>
  <si>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</si>
  <si>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</si>
  <si>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</si>
  <si>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</si>
  <si>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</si>
  <si>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</si>
  <si>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</si>
  <si>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</si>
  <si>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</si>
  <si>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</si>
  <si>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</si>
  <si>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</si>
  <si>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</si>
  <si>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</si>
  <si>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</si>
  <si>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</si>
  <si>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</si>
  <si>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</si>
  <si>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</si>
  <si>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</si>
  <si>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</si>
  <si>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</si>
  <si>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</si>
  <si>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</si>
  <si>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</si>
  <si>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</si>
  <si>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</si>
  <si>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</si>
  <si>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</si>
  <si>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</si>
  <si>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</si>
  <si>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</si>
  <si>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</si>
  <si>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</si>
  <si>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</si>
  <si>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</si>
  <si>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</si>
  <si>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</si>
  <si>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</si>
  <si>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</si>
  <si>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</si>
  <si>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</si>
  <si>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</si>
  <si>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</si>
  <si>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</si>
  <si>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</si>
  <si>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</si>
  <si>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</si>
  <si>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</si>
  <si>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</si>
  <si>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</si>
  <si>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</si>
  <si>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</si>
  <si>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</si>
  <si>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</si>
  <si>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</si>
  <si>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</si>
  <si>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</si>
  <si>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</si>
  <si>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</si>
  <si>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</si>
  <si>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</si>
  <si>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</si>
  <si>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</si>
  <si>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</si>
  <si>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</si>
  <si>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</si>
  <si>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</si>
  <si>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</si>
  <si>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</si>
  <si>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</si>
  <si>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</si>
  <si>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</si>
  <si>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</si>
  <si>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</si>
  <si>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</si>
  <si>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</si>
  <si>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</si>
  <si>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</si>
  <si>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</si>
  <si>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</si>
  <si>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</si>
  <si>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</si>
  <si>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</si>
  <si>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</si>
  <si>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</si>
  <si>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</si>
  <si>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</si>
  <si>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</si>
  <si>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</si>
  <si>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</si>
  <si>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</si>
  <si>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</si>
  <si>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</si>
  <si>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</si>
  <si>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</si>
  <si>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</si>
  <si>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</si>
  <si>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</si>
  <si>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</si>
  <si>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</si>
  <si>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</si>
  <si>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</si>
  <si>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</si>
  <si>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</si>
  <si>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</si>
  <si>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</si>
  <si>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</si>
  <si>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</si>
  <si>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</si>
  <si>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</si>
  <si>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</si>
  <si>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</si>
  <si>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</si>
  <si>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</si>
  <si>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</si>
  <si>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</si>
  <si>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</si>
  <si>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</si>
  <si>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</si>
  <si>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</si>
  <si>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</si>
  <si>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</si>
  <si>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</si>
  <si>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</si>
  <si>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</si>
  <si>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</si>
  <si>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</si>
  <si>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</si>
  <si>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</si>
  <si>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</si>
  <si>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</si>
  <si>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</si>
  <si>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</si>
  <si>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</si>
  <si>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</si>
  <si>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</si>
  <si>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</si>
  <si>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</si>
  <si>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</si>
  <si>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</si>
  <si>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</si>
  <si>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</si>
  <si>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</si>
  <si>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</si>
  <si>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</si>
  <si>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</si>
  <si>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</si>
  <si>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</si>
  <si>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</si>
  <si>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</si>
  <si>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</si>
  <si>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</si>
  <si>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</si>
  <si>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</si>
  <si>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</si>
  <si>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</si>
  <si>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</si>
  <si>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</si>
  <si>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</si>
  <si>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</si>
  <si>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</si>
  <si>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</si>
  <si>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</si>
  <si>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</si>
  <si>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</si>
  <si>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</si>
  <si>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</si>
  <si>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</si>
  <si>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</si>
  <si>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</si>
  <si>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</si>
  <si>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</si>
  <si>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</si>
  <si>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</si>
  <si>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</si>
  <si>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</si>
  <si>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</si>
  <si>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</si>
  <si>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</si>
  <si>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</si>
  <si>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</si>
  <si>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</si>
  <si>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</si>
  <si>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</si>
  <si>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</si>
  <si>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</si>
  <si>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</si>
  <si>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</si>
  <si>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</si>
  <si>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</si>
  <si>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</si>
  <si>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</si>
  <si>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</si>
  <si>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</si>
  <si>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</si>
  <si>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</si>
  <si>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</si>
  <si>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</si>
  <si>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</si>
  <si>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</si>
  <si>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</si>
  <si>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</si>
  <si>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</si>
  <si>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</si>
  <si>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</si>
  <si>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</si>
  <si>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</si>
  <si>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</si>
  <si>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</si>
  <si>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</si>
  <si>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</si>
  <si>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</si>
  <si>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</si>
  <si>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</si>
  <si>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</si>
  <si>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</si>
  <si>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</si>
  <si>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</si>
  <si>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</si>
  <si>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</si>
  <si>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</si>
  <si>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</si>
  <si>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</si>
  <si>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</si>
  <si>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</si>
  <si>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</si>
  <si>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</si>
  <si>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</si>
  <si>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</si>
  <si>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</si>
  <si>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</si>
  <si>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</si>
  <si>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</si>
  <si>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</si>
  <si>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</si>
  <si>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</si>
  <si>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</si>
  <si>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</si>
  <si>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</si>
  <si>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</si>
  <si>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</si>
  <si>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</si>
  <si>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</si>
  <si>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</si>
  <si>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</si>
  <si>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</si>
  <si>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</si>
  <si>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</si>
  <si>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</si>
  <si>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</si>
  <si>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</si>
  <si>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</si>
  <si>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</si>
  <si>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</si>
  <si>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</si>
  <si>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</si>
  <si>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</si>
  <si>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</si>
  <si>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</si>
  <si>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</si>
  <si>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</si>
  <si>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</si>
  <si>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</si>
  <si>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</si>
  <si>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</si>
  <si>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</si>
  <si>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</si>
  <si>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</si>
  <si>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</si>
  <si>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</si>
  <si>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</si>
  <si>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</si>
  <si>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</si>
  <si>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</si>
  <si>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</si>
  <si>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</si>
  <si>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</si>
  <si>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</si>
  <si>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</si>
  <si>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</si>
  <si>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</si>
  <si>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</si>
  <si>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</si>
  <si>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</si>
  <si>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</si>
  <si>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</si>
  <si>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</si>
  <si>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</si>
  <si>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</si>
  <si>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</si>
  <si>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</si>
  <si>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</si>
  <si>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</si>
  <si>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</si>
  <si>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</si>
  <si>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</si>
  <si>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</si>
  <si>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</si>
  <si>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</si>
  <si>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</si>
  <si>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</si>
  <si>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</si>
  <si>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</si>
  <si>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</si>
  <si>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</si>
  <si>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</si>
  <si>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</si>
  <si>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</si>
  <si>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</si>
  <si>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</si>
  <si>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</si>
  <si>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</si>
  <si>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</si>
  <si>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</si>
  <si>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</si>
  <si>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</si>
  <si>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</si>
  <si>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</si>
  <si>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</si>
  <si>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</si>
  <si>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</si>
  <si>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</si>
  <si>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</si>
  <si>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</si>
  <si>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</si>
  <si>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</si>
  <si>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</si>
  <si>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</si>
  <si>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</si>
  <si>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</si>
  <si>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</si>
  <si>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</si>
  <si>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</si>
  <si>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</si>
  <si>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</si>
  <si>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</si>
  <si>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</si>
  <si>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</si>
  <si>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</si>
  <si>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</si>
  <si>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</si>
  <si>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</si>
  <si>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</si>
  <si>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</si>
  <si>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</si>
  <si>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</si>
  <si>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</si>
  <si>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</si>
  <si>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</si>
  <si>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</si>
  <si>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</si>
  <si>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</si>
  <si>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</si>
  <si>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</si>
  <si>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</si>
  <si>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</si>
  <si>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</si>
  <si>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</si>
  <si>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</si>
  <si>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</si>
  <si>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</si>
  <si>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</si>
  <si>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</si>
  <si>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</si>
  <si>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</si>
  <si>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</si>
  <si>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</si>
  <si>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</si>
  <si>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</si>
  <si>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</si>
  <si>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</si>
  <si>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</si>
  <si>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</si>
  <si>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</si>
  <si>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</si>
  <si>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</si>
  <si>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</si>
  <si>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</si>
  <si>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</si>
  <si>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</si>
  <si>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</si>
  <si>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</si>
  <si>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</si>
  <si>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</si>
  <si>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</si>
  <si>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</si>
  <si>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</si>
  <si>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</si>
  <si>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</si>
  <si>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</si>
  <si>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</si>
  <si>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</si>
  <si>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</si>
  <si>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</si>
  <si>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</si>
  <si>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</si>
  <si>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</si>
  <si>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</si>
  <si>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</si>
  <si>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</si>
  <si>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</si>
  <si>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</si>
  <si>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</si>
  <si>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</si>
  <si>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</si>
  <si>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</si>
  <si>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</si>
  <si>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</si>
  <si>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</si>
  <si>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</si>
  <si>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</si>
  <si>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</si>
  <si>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</si>
  <si>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</si>
  <si>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</si>
  <si>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</si>
  <si>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</si>
  <si>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</si>
  <si>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</si>
  <si>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</si>
  <si>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</si>
  <si>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</si>
  <si>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</si>
  <si>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</si>
  <si>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</si>
  <si>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</si>
  <si>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</si>
  <si>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</si>
  <si>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</si>
  <si>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</si>
  <si>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</si>
  <si>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</si>
  <si>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</si>
  <si>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</si>
  <si>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</si>
  <si>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</si>
  <si>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</si>
  <si>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</si>
  <si>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</si>
  <si>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</si>
  <si>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</si>
  <si>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</si>
  <si>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</si>
  <si>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</si>
  <si>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</si>
  <si>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</si>
  <si>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</si>
  <si>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</si>
  <si>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</si>
  <si>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</si>
  <si>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</si>
  <si>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</si>
  <si>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</si>
  <si>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</si>
  <si>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</si>
  <si>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</si>
  <si>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</si>
  <si>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</si>
  <si>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</si>
  <si>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</si>
  <si>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</si>
  <si>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</si>
  <si>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</si>
  <si>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</si>
  <si>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</si>
  <si>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</si>
  <si>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</si>
  <si>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</si>
  <si>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</si>
  <si>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</si>
  <si>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</si>
  <si>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</si>
  <si>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</si>
  <si>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</si>
  <si>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</si>
  <si>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</si>
  <si>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</si>
  <si>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</si>
  <si>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</si>
  <si>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</si>
  <si>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</si>
  <si>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</si>
  <si>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</si>
  <si>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</si>
  <si>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</si>
  <si>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</si>
  <si>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</si>
  <si>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</si>
  <si>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</si>
  <si>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</si>
  <si>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</si>
  <si>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</si>
  <si>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</si>
  <si>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</si>
  <si>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</si>
  <si>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</si>
  <si>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</si>
  <si>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</si>
  <si>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</si>
  <si>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</si>
  <si>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</si>
  <si>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</si>
  <si>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</si>
  <si>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</si>
  <si>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</si>
  <si>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</si>
  <si>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</si>
  <si>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</si>
  <si>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</si>
  <si>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</si>
  <si>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</si>
  <si>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</si>
  <si>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</si>
  <si>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</si>
  <si>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</si>
  <si>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</si>
  <si>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</si>
  <si>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</si>
  <si>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</si>
  <si>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</si>
  <si>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</si>
  <si>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</si>
  <si>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</si>
  <si>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</si>
  <si>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</si>
  <si>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</si>
  <si>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</si>
  <si>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</si>
  <si>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</si>
  <si>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</si>
  <si>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</si>
  <si>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</si>
  <si>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</si>
  <si>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</si>
  <si>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</si>
  <si>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</si>
  <si>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</si>
  <si>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</si>
  <si>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</si>
  <si>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</si>
  <si>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</si>
  <si>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</si>
  <si>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</si>
  <si>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</si>
  <si>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</si>
  <si>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</si>
  <si>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</si>
  <si>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</si>
  <si>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</si>
  <si>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</si>
  <si>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</si>
  <si>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</si>
  <si>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</si>
  <si>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</si>
  <si>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</si>
  <si>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</si>
  <si>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</si>
  <si>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</si>
  <si>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</si>
  <si>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</si>
  <si>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</si>
  <si>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</si>
  <si>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</si>
  <si>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</si>
  <si>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</si>
  <si>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</si>
  <si>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</si>
  <si>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</si>
  <si>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</si>
  <si>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</si>
  <si>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</si>
  <si>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</si>
  <si>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</si>
  <si>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</si>
  <si>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</si>
  <si>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</si>
  <si>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</si>
  <si>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</si>
  <si>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</si>
  <si>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</si>
  <si>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</si>
  <si>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</si>
  <si>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</si>
  <si>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</si>
  <si>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</si>
  <si>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</si>
  <si>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</si>
  <si>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</si>
  <si>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</si>
  <si>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</si>
  <si>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</si>
  <si>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</si>
  <si>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</si>
  <si>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</si>
  <si>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</si>
  <si>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</si>
  <si>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</si>
  <si>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</si>
  <si>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</si>
  <si>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</si>
  <si>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</si>
  <si>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</si>
  <si>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</si>
  <si>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</si>
  <si>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</si>
  <si>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</si>
  <si>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</si>
  <si>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</si>
  <si>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</si>
  <si>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</si>
  <si>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</si>
  <si>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</si>
  <si>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</si>
  <si>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</si>
  <si>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</si>
  <si>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</si>
  <si>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</si>
  <si>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</si>
  <si>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</si>
  <si>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</si>
  <si>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</si>
  <si>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</si>
  <si>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</si>
  <si>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</si>
  <si>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</si>
  <si>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</si>
  <si>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</si>
  <si>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</si>
  <si>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</si>
  <si>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</si>
  <si>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</si>
  <si>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</si>
  <si>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</si>
  <si>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</si>
  <si>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</si>
  <si>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</si>
  <si>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</si>
  <si>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</si>
  <si>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</si>
  <si>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</si>
  <si>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</si>
  <si>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</si>
  <si>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</si>
  <si>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</si>
  <si>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</si>
  <si>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</si>
  <si>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</si>
  <si>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</si>
  <si>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</si>
  <si>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</si>
  <si>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</si>
  <si>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</si>
  <si>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</si>
  <si>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</si>
  <si>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</si>
  <si>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</si>
  <si>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</si>
  <si>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</si>
  <si>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</si>
  <si>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</si>
  <si>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</si>
  <si>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</si>
  <si>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</si>
  <si>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</si>
  <si>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</si>
  <si>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</si>
  <si>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</si>
  <si>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</si>
  <si>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</si>
  <si>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</si>
  <si>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</si>
  <si>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</si>
  <si>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</si>
  <si>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</si>
  <si>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</si>
  <si>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</si>
  <si>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</si>
  <si>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</si>
  <si>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</si>
  <si>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</si>
  <si>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</si>
  <si>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</si>
  <si>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</si>
  <si>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</si>
  <si>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</si>
  <si>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</si>
  <si>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</si>
  <si>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</si>
  <si>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</si>
  <si>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</si>
  <si>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</si>
  <si>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</si>
  <si>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</si>
  <si>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</si>
  <si>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</si>
  <si>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</si>
  <si>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</si>
  <si>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</si>
  <si>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</si>
  <si>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</si>
  <si>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</si>
  <si>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</si>
  <si>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</si>
  <si>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</si>
  <si>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</si>
  <si>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</si>
  <si>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</si>
  <si>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</si>
  <si>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</si>
  <si>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</si>
  <si>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</si>
  <si>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</si>
  <si>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</si>
  <si>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</si>
  <si>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</si>
  <si>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</si>
  <si>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</si>
  <si>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</si>
  <si>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</si>
  <si>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</si>
  <si>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</si>
  <si>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</si>
  <si>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</si>
  <si>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</si>
  <si>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</si>
  <si>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</si>
  <si>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</si>
  <si>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</si>
  <si>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</si>
  <si>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</si>
  <si>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</si>
  <si>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</si>
  <si>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</si>
  <si>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</si>
  <si>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</si>
  <si>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</si>
  <si>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</si>
  <si>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</si>
  <si>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</si>
  <si>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</si>
  <si>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</si>
  <si>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</si>
  <si>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</si>
  <si>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</si>
  <si>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</si>
  <si>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</si>
  <si>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</si>
  <si>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</si>
  <si>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</si>
  <si>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</si>
  <si>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</si>
  <si>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</si>
  <si>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</si>
  <si>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</si>
  <si>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</si>
  <si>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</si>
  <si>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</si>
  <si>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</si>
  <si>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</si>
  <si>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</si>
  <si>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</si>
  <si>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</si>
  <si>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</si>
  <si>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</si>
  <si>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</si>
  <si>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</si>
  <si>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</si>
  <si>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</si>
  <si>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</si>
  <si>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</si>
  <si>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</si>
  <si>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</si>
  <si>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</si>
  <si>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</si>
  <si>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</si>
  <si>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</si>
  <si>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</si>
  <si>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</si>
  <si>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</si>
  <si>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</si>
  <si>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</si>
  <si>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</si>
  <si>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</si>
  <si>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</si>
  <si>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</si>
  <si>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</si>
  <si>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</si>
  <si>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</si>
  <si>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</si>
  <si>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</si>
  <si>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</si>
  <si>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</si>
  <si>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</si>
  <si>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</si>
  <si>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</si>
  <si>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</si>
  <si>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</si>
  <si>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</si>
  <si>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</si>
  <si>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</si>
  <si>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</si>
  <si>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</si>
  <si>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</si>
  <si>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</si>
  <si>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</si>
  <si>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</si>
  <si>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</si>
  <si>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</si>
  <si>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</si>
  <si>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</si>
  <si>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</si>
  <si>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</si>
  <si>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</si>
  <si>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</si>
  <si>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</si>
  <si>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</si>
  <si>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</si>
  <si>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</si>
  <si>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</si>
  <si>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</si>
  <si>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</si>
  <si>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</si>
  <si>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</si>
  <si>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</si>
  <si>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</si>
  <si>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</si>
  <si>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</si>
  <si>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</si>
  <si>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</si>
  <si>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</si>
  <si>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</si>
  <si>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</si>
  <si>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</si>
  <si>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</si>
  <si>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</si>
  <si>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</si>
  <si>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</si>
  <si>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</si>
  <si>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</si>
  <si>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</si>
  <si>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</si>
  <si>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</si>
  <si>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</si>
  <si>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</si>
  <si>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</si>
  <si>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</si>
  <si>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</si>
  <si>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</si>
  <si>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</si>
  <si>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</si>
  <si>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</si>
  <si>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</si>
  <si>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</si>
  <si>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</si>
  <si>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</si>
  <si>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</si>
  <si>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</si>
  <si>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</si>
  <si>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</si>
  <si>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</si>
  <si>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</si>
  <si>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</si>
  <si>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</si>
  <si>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</si>
  <si>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</si>
  <si>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</si>
  <si>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</si>
  <si>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</si>
  <si>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</si>
  <si>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</si>
  <si>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</si>
  <si>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</si>
  <si>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</si>
  <si>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</si>
  <si>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</si>
  <si>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</si>
  <si>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</si>
  <si>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</si>
  <si>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</si>
  <si>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</si>
  <si>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</si>
  <si>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</si>
  <si>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</si>
  <si>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</si>
  <si>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</si>
  <si>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</si>
  <si>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</si>
  <si>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</si>
  <si>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</si>
  <si>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</si>
  <si>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</si>
  <si>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</si>
  <si>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</si>
  <si>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</si>
  <si>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</si>
  <si>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</si>
  <si>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</si>
  <si>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</si>
  <si>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</si>
  <si>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</si>
  <si>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</si>
  <si>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</si>
  <si>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</si>
  <si>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</si>
  <si>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</si>
  <si>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</si>
  <si>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</si>
  <si>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</si>
  <si>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</si>
  <si>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</si>
  <si>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</si>
  <si>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</si>
  <si>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</si>
  <si>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</si>
  <si>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</si>
  <si>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</si>
  <si>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</si>
  <si>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</si>
  <si>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</si>
  <si>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</si>
  <si>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</si>
  <si>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</si>
  <si>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</si>
  <si>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</si>
  <si>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</si>
  <si>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</si>
  <si>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</si>
  <si>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</si>
  <si>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</si>
  <si>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</si>
  <si>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</si>
  <si>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</si>
  <si>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</si>
  <si>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</si>
  <si>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</si>
  <si>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</si>
  <si>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</si>
  <si>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</si>
  <si>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</si>
  <si>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</si>
  <si>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</si>
  <si>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</si>
  <si>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</si>
  <si>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</si>
  <si>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</si>
  <si>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</si>
  <si>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</si>
  <si>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</si>
  <si>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</si>
  <si>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</si>
  <si>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</si>
  <si>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</si>
  <si>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</si>
  <si>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</si>
  <si>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</si>
  <si>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</si>
  <si>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</si>
  <si>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</si>
  <si>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</si>
  <si>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</si>
  <si>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</si>
  <si>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</si>
  <si>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</si>
  <si>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</si>
  <si>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</si>
  <si>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</si>
  <si>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</si>
  <si>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</si>
  <si>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</si>
  <si>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</si>
  <si>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</si>
  <si>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</si>
  <si>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</si>
  <si>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</si>
  <si>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</si>
  <si>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</si>
  <si>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</si>
  <si>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</si>
  <si>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</si>
  <si>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</si>
  <si>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</si>
  <si>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</si>
  <si>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</si>
  <si>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</si>
  <si>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</si>
  <si>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</si>
  <si>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</si>
  <si>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</si>
  <si>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</si>
  <si>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</si>
  <si>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</si>
  <si>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</si>
  <si>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</si>
  <si>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</si>
  <si>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</si>
  <si>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</si>
  <si>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</si>
  <si>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</si>
  <si>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</si>
  <si>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</si>
  <si>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</si>
  <si>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</si>
  <si>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</si>
  <si>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</si>
  <si>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</si>
  <si>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</si>
  <si>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</si>
  <si>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</si>
  <si>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</si>
  <si>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</si>
  <si>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</si>
  <si>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</si>
  <si>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</si>
  <si>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</si>
  <si>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</si>
  <si>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</si>
  <si>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</si>
  <si>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</si>
  <si>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</si>
  <si>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</si>
  <si>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</si>
  <si>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</si>
  <si>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</si>
  <si>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</si>
  <si>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</si>
  <si>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</si>
  <si>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</si>
  <si>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</si>
  <si>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</si>
  <si>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</si>
  <si>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</si>
  <si>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</si>
  <si>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</si>
  <si>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</si>
  <si>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</si>
  <si>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</si>
  <si>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</si>
  <si>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</si>
  <si>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</si>
  <si>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</si>
  <si>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</si>
  <si>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</si>
  <si>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</si>
  <si>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</si>
  <si>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</si>
  <si>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</si>
  <si>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</si>
  <si>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</si>
  <si>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</si>
  <si>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</si>
  <si>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</si>
  <si>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</si>
  <si>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</si>
  <si>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</si>
  <si>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</si>
  <si>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</si>
  <si>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</si>
  <si>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</si>
  <si>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</si>
  <si>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</si>
  <si>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</si>
  <si>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</si>
  <si>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</si>
  <si>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</si>
  <si>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</si>
  <si>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</si>
  <si>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</si>
  <si>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</si>
  <si>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</si>
  <si>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</si>
  <si>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</si>
  <si>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</si>
  <si>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</si>
  <si>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</si>
  <si>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</si>
  <si>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</si>
  <si>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</si>
  <si>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</si>
  <si>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</si>
  <si>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</si>
  <si>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</si>
  <si>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</si>
  <si>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</si>
  <si>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</si>
  <si>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</si>
  <si>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</si>
  <si>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</si>
  <si>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</si>
  <si>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</si>
  <si>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</si>
  <si>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</si>
  <si>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</si>
  <si>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</si>
  <si>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</si>
  <si>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</si>
  <si>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</si>
  <si>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</si>
  <si>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</si>
  <si>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</si>
  <si>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</si>
  <si>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</si>
  <si>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</si>
  <si>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</si>
  <si>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</si>
  <si>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</si>
  <si>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</si>
  <si>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</si>
  <si>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</si>
  <si>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</si>
  <si>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</si>
  <si>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</si>
  <si>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</si>
  <si>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</si>
  <si>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</si>
  <si>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</si>
  <si>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</si>
  <si>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</si>
  <si>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</si>
  <si>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</si>
  <si>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</si>
  <si>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</si>
  <si>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</si>
  <si>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</si>
  <si>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</si>
  <si>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</si>
  <si>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</si>
  <si>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</si>
  <si>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</si>
  <si>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</si>
  <si>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</si>
  <si>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</si>
  <si>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</si>
  <si>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</si>
  <si>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</si>
  <si>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</si>
  <si>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</si>
  <si>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</si>
  <si>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</si>
  <si>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</si>
  <si>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</si>
  <si>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</si>
  <si>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</si>
  <si>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</si>
  <si>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</si>
  <si>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</si>
  <si>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</si>
  <si>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</si>
  <si>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</si>
  <si>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</si>
  <si>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</si>
  <si>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</si>
  <si>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</si>
  <si>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</si>
  <si>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</si>
  <si>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</si>
  <si>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</si>
  <si>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</si>
  <si>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</si>
  <si>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</si>
  <si>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</si>
  <si>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</si>
  <si>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</si>
  <si>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</si>
  <si>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</si>
  <si>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</si>
  <si>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</si>
  <si>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</si>
  <si>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</si>
  <si>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</si>
  <si>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</si>
  <si>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</si>
  <si>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</si>
  <si>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</si>
  <si>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</si>
  <si>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</si>
  <si>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</si>
  <si>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</si>
  <si>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</si>
  <si>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</si>
  <si>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</si>
  <si>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</si>
  <si>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</si>
  <si>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</si>
  <si>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</si>
  <si>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</si>
  <si>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</si>
  <si>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</si>
  <si>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</si>
  <si>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</si>
  <si>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</si>
  <si>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</si>
  <si>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</si>
  <si>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</si>
  <si>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</si>
  <si>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</si>
  <si>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</si>
  <si>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</si>
  <si>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</si>
  <si>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</si>
  <si>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</si>
  <si>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</si>
  <si>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</si>
  <si>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</si>
  <si>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</si>
  <si>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</si>
  <si>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</si>
  <si>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</si>
  <si>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</si>
  <si>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</si>
  <si>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</si>
  <si>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</si>
  <si>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</si>
  <si>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</si>
  <si>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</si>
  <si>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</si>
  <si>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</si>
  <si>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</si>
  <si>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</si>
  <si>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</si>
  <si>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</si>
  <si>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</si>
  <si>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</si>
  <si>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</si>
  <si>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</si>
  <si>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</si>
  <si>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</si>
  <si>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</si>
  <si>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</si>
  <si>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</si>
  <si>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</si>
  <si>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</si>
  <si>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</si>
  <si>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</si>
  <si>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</si>
  <si>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</si>
  <si>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</si>
  <si>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</si>
  <si>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</si>
  <si>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</si>
  <si>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</si>
  <si>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</si>
  <si>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</si>
  <si>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</si>
  <si>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</si>
  <si>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</si>
  <si>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</si>
  <si>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</si>
  <si>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</si>
  <si>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</si>
  <si>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</si>
  <si>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</si>
  <si>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</si>
  <si>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</si>
  <si>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</si>
  <si>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</si>
  <si>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</si>
  <si>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</si>
  <si>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</si>
  <si>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</si>
  <si>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</si>
  <si>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</si>
  <si>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</si>
  <si>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</si>
  <si>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</si>
  <si>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</si>
  <si>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</si>
  <si>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</si>
  <si>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</si>
  <si>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</si>
  <si>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</si>
  <si>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</si>
  <si>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</si>
  <si>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</si>
  <si>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</si>
  <si>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</si>
  <si>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</si>
  <si>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</si>
  <si>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</si>
  <si>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</si>
  <si>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</si>
  <si>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</si>
  <si>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</si>
  <si>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</si>
  <si>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</si>
  <si>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</si>
  <si>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</si>
  <si>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</si>
  <si>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</si>
  <si>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</si>
  <si>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</si>
  <si>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</si>
  <si>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</si>
  <si>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</si>
  <si>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</si>
  <si>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</si>
  <si>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</si>
  <si>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</si>
  <si>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</si>
  <si>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</si>
  <si>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</si>
  <si>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</si>
  <si>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</si>
  <si>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</si>
  <si>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</si>
  <si>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</si>
  <si>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</si>
  <si>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</si>
  <si>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</si>
  <si>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</si>
  <si>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</si>
  <si>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</si>
  <si>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</si>
  <si>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</si>
  <si>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</si>
  <si>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</si>
  <si>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</si>
  <si>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</si>
  <si>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</si>
  <si>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</si>
  <si>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</si>
  <si>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</si>
  <si>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</si>
  <si>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</si>
  <si>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</si>
  <si>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</si>
  <si>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</si>
  <si>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</si>
  <si>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</si>
  <si>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</si>
  <si>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</si>
  <si>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</si>
  <si>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</si>
  <si>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</si>
  <si>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</si>
  <si>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</si>
  <si>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</si>
  <si>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</si>
  <si>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</si>
  <si>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</si>
  <si>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</si>
  <si>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</si>
  <si>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</si>
  <si>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</si>
  <si>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</si>
  <si>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</si>
  <si>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</si>
  <si>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</si>
  <si>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</si>
  <si>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</si>
  <si>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</si>
  <si>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</si>
  <si>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</si>
  <si>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</si>
  <si>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</si>
  <si>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</si>
  <si>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</si>
  <si>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</si>
  <si>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</si>
  <si>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</si>
  <si>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</si>
  <si>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</si>
  <si>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</si>
  <si>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</si>
  <si>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</si>
  <si>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</si>
  <si>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</si>
  <si>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</si>
  <si>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</si>
  <si>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</si>
  <si>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</si>
  <si>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</si>
  <si>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</si>
  <si>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</si>
  <si>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</si>
  <si>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</si>
  <si>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</si>
  <si>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</si>
  <si>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</si>
  <si>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</si>
  <si>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</si>
  <si>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</si>
  <si>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</si>
  <si>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</si>
  <si>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</si>
  <si>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</si>
  <si>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</si>
  <si>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</si>
  <si>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</si>
  <si>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</si>
  <si>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</si>
  <si>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</si>
  <si>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</si>
  <si>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</si>
  <si>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</si>
  <si>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</si>
  <si>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</si>
  <si>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</si>
  <si>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</si>
  <si>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</si>
  <si>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</si>
  <si>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</si>
  <si>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</si>
  <si>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</si>
  <si>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</si>
  <si>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</si>
  <si>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</si>
  <si>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</si>
  <si>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</si>
  <si>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</si>
  <si>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</si>
  <si>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</si>
  <si>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</si>
  <si>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</si>
  <si>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</si>
  <si>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</si>
  <si>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</si>
  <si>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</si>
  <si>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</si>
  <si>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</si>
  <si>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</si>
  <si>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</si>
  <si>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</si>
  <si>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</si>
  <si>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</si>
  <si>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</si>
  <si>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</si>
  <si>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</si>
  <si>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</si>
  <si>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</si>
  <si>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</si>
  <si>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</si>
  <si>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</si>
  <si>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</si>
  <si>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</si>
  <si>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</si>
  <si>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</si>
  <si>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</si>
  <si>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</si>
  <si>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</si>
  <si>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</si>
  <si>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</si>
  <si>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</si>
  <si>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</si>
  <si>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</si>
  <si>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</si>
  <si>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</si>
  <si>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</si>
  <si>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</si>
  <si>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</si>
  <si>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</si>
  <si>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</si>
  <si>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</si>
  <si>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</si>
  <si>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</si>
  <si>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</si>
  <si>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</si>
  <si>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</si>
  <si>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</si>
  <si>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</si>
  <si>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</si>
  <si>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</si>
  <si>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</si>
  <si>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</si>
  <si>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</si>
  <si>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</si>
  <si>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</si>
  <si>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</si>
  <si>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</si>
  <si>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</si>
  <si>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</si>
  <si>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</si>
  <si>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</si>
  <si>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</si>
  <si>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</si>
  <si>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</si>
  <si>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</si>
  <si>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</si>
  <si>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</si>
  <si>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</si>
  <si>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</si>
  <si>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</si>
  <si>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</si>
  <si>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</si>
  <si>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</si>
  <si>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</si>
  <si>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</si>
  <si>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</si>
  <si>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</si>
  <si>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</si>
  <si>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</si>
  <si>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</si>
  <si>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</si>
  <si>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</si>
  <si>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</si>
  <si>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</si>
  <si>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</si>
  <si>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</si>
  <si>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</si>
  <si>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</si>
  <si>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</si>
  <si>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</si>
  <si>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</si>
  <si>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</si>
  <si>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</si>
  <si>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</si>
  <si>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</si>
  <si>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</si>
  <si>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</si>
  <si>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</si>
  <si>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</si>
  <si>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</si>
  <si>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</si>
  <si>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</si>
  <si>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</si>
  <si>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</si>
  <si>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</si>
  <si>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</si>
  <si>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</si>
  <si>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</si>
  <si>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</si>
  <si>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</si>
  <si>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</si>
  <si>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</si>
  <si>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</si>
  <si>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</si>
  <si>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</si>
  <si>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</si>
  <si>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</si>
  <si>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</si>
  <si>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</si>
  <si>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</si>
  <si>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</si>
  <si>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</si>
  <si>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</si>
  <si>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</si>
  <si>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</si>
  <si>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</si>
  <si>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</si>
  <si>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</si>
  <si>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</si>
  <si>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</si>
  <si>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</si>
  <si>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</si>
  <si>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</si>
  <si>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</si>
  <si>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</si>
  <si>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</si>
  <si>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</si>
  <si>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</si>
  <si>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</si>
  <si>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</si>
  <si>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</si>
  <si>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</si>
  <si>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</si>
  <si>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</si>
  <si>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</si>
  <si>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</si>
  <si>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</si>
  <si>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</si>
  <si>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</si>
  <si>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</si>
  <si>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</si>
  <si>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</si>
  <si>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</si>
  <si>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</si>
  <si>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</si>
  <si>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</si>
  <si>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</si>
  <si>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</si>
  <si>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</si>
  <si>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</si>
  <si>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</si>
  <si>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</si>
  <si>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</si>
  <si>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</si>
  <si>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</si>
  <si>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</si>
  <si>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</si>
  <si>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</si>
  <si>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</si>
  <si>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</si>
  <si>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</si>
  <si>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</si>
  <si>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</si>
  <si>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</si>
  <si>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</si>
  <si>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</si>
  <si>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</si>
  <si>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</si>
  <si>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</si>
  <si>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</si>
  <si>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</si>
  <si>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</si>
  <si>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</si>
  <si>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</si>
  <si>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</si>
  <si>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</si>
  <si>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</si>
  <si>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</si>
  <si>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</si>
  <si>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</si>
  <si>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</si>
  <si>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</si>
  <si>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</si>
  <si>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</si>
  <si>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</si>
  <si>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</si>
  <si>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</si>
  <si>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</si>
  <si>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</si>
  <si>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</si>
  <si>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</si>
  <si>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</si>
  <si>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</si>
  <si>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</si>
  <si>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</si>
  <si>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</si>
  <si>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</si>
  <si>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</si>
  <si>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</si>
  <si>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</si>
  <si>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</si>
  <si>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</si>
  <si>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</si>
  <si>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</si>
  <si>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</si>
  <si>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</si>
  <si>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</si>
  <si>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</si>
  <si>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</si>
  <si>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</si>
  <si>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</si>
  <si>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</si>
  <si>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</si>
  <si>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</si>
  <si>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</si>
  <si>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</si>
  <si>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</si>
  <si>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</si>
  <si>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</si>
  <si>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</si>
  <si>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</si>
  <si>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</si>
  <si>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</si>
  <si>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</si>
  <si>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</si>
  <si>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</si>
  <si>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</si>
  <si>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</si>
  <si>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</si>
  <si>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</si>
  <si>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</si>
  <si>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</si>
  <si>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</si>
  <si>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</si>
  <si>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</si>
  <si>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</si>
  <si>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</si>
  <si>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</si>
  <si>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</si>
  <si>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</si>
  <si>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</si>
  <si>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</si>
  <si>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</si>
  <si>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</si>
  <si>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</si>
  <si>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</si>
  <si>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</si>
  <si>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</si>
  <si>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</si>
  <si>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</si>
  <si>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</si>
  <si>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</si>
  <si>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</si>
  <si>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</si>
  <si>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</si>
  <si>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</si>
  <si>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</si>
  <si>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</si>
  <si>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</si>
  <si>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</si>
  <si>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</si>
  <si>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</si>
  <si>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</si>
  <si>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</si>
  <si>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</si>
  <si>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</si>
  <si>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</si>
  <si>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</si>
  <si>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</si>
  <si>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</si>
  <si>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</si>
  <si>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</si>
  <si>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</si>
  <si>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</si>
  <si>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</si>
  <si>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</si>
  <si>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</si>
  <si>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</si>
  <si>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</si>
  <si>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</si>
  <si>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</si>
  <si>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</si>
  <si>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</si>
  <si>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</si>
  <si>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</si>
  <si>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</si>
  <si>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</si>
  <si>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</si>
  <si>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</si>
  <si>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</si>
  <si>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</si>
  <si>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</si>
  <si>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</si>
  <si>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</si>
  <si>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</si>
  <si>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</si>
  <si>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</si>
  <si>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</si>
  <si>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</si>
  <si>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</si>
  <si>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</si>
  <si>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</si>
  <si>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</si>
  <si>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</si>
  <si>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</si>
  <si>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</si>
  <si>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</si>
  <si>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</si>
  <si>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</si>
  <si>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</si>
  <si>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</si>
  <si>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</si>
  <si>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</si>
  <si>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</si>
  <si>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</si>
  <si>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</si>
  <si>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</si>
  <si>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</si>
  <si>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</si>
  <si>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</si>
  <si>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</si>
  <si>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</si>
  <si>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</si>
  <si>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</si>
  <si>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</si>
  <si>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</si>
  <si>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</si>
  <si>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</si>
  <si>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</si>
  <si>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</si>
  <si>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</si>
  <si>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</si>
  <si>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</si>
  <si>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</si>
  <si>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</si>
  <si>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</si>
  <si>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</si>
  <si>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</si>
  <si>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</si>
  <si>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</si>
  <si>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</si>
  <si>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</si>
  <si>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</si>
  <si>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</si>
  <si>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</si>
  <si>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</si>
  <si>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</si>
  <si>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</si>
  <si>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</si>
  <si>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</si>
  <si>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</si>
  <si>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</si>
  <si>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</si>
  <si>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</si>
  <si>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</si>
  <si>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</si>
  <si>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</si>
  <si>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</si>
  <si>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</si>
  <si>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</si>
  <si>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</si>
  <si>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</si>
  <si>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</si>
  <si>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</si>
  <si>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</si>
  <si>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</si>
  <si>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</si>
  <si>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</si>
  <si>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</si>
  <si>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</si>
  <si>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</si>
  <si>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</si>
  <si>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</si>
  <si>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</si>
  <si>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</si>
  <si>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</si>
  <si>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</si>
  <si>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</si>
  <si>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</si>
  <si>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</si>
  <si>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</si>
  <si>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</si>
  <si>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</si>
  <si>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</si>
  <si>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</si>
  <si>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</si>
  <si>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</si>
  <si>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</si>
  <si>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</si>
  <si>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</si>
  <si>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</si>
  <si>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</si>
  <si>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</si>
  <si>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</si>
  <si>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</si>
  <si>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</si>
  <si>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</si>
  <si>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</si>
  <si>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</si>
  <si>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</si>
  <si>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</si>
  <si>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</si>
  <si>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</si>
  <si>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</si>
  <si>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</si>
  <si>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</si>
  <si>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</si>
  <si>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</si>
  <si>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</si>
  <si>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</si>
  <si>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</si>
  <si>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</si>
  <si>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</si>
  <si>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</si>
  <si>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</si>
  <si>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</si>
  <si>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</si>
  <si>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</si>
  <si>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</si>
  <si>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</si>
  <si>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</si>
  <si>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</si>
  <si>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</si>
  <si>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</si>
  <si>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</si>
  <si>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</si>
  <si>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</si>
  <si>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</si>
  <si>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</si>
  <si>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</si>
  <si>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</si>
  <si>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</si>
  <si>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</si>
  <si>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</si>
  <si>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</si>
  <si>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</si>
  <si>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</si>
  <si>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</si>
  <si>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</si>
  <si>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</si>
  <si>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</si>
  <si>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</si>
  <si>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</si>
  <si>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</si>
  <si>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</si>
  <si>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</si>
  <si>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</si>
  <si>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</si>
  <si>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</si>
  <si>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</si>
  <si>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</si>
  <si>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</si>
  <si>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</si>
  <si>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</si>
  <si>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</si>
  <si>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</si>
  <si>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</si>
  <si>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</si>
  <si>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</si>
  <si>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</si>
  <si>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</si>
  <si>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</si>
  <si>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</si>
  <si>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</si>
  <si>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</si>
  <si>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</si>
  <si>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</si>
  <si>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</si>
  <si>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</si>
  <si>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</si>
  <si>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</si>
  <si>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</si>
  <si>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</si>
  <si>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</si>
  <si>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</si>
  <si>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</si>
  <si>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</si>
  <si>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</si>
  <si>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</si>
  <si>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</si>
  <si>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</si>
  <si>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</si>
  <si>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</si>
  <si>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</si>
  <si>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</si>
  <si>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</si>
  <si>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</si>
  <si>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</si>
  <si>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</si>
  <si>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</si>
  <si>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</si>
  <si>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</si>
  <si>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</si>
  <si>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</si>
  <si>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</si>
  <si>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</si>
  <si>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</si>
  <si>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</si>
  <si>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</si>
  <si>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</si>
  <si>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</si>
  <si>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</si>
  <si>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</si>
  <si>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</si>
  <si>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</si>
  <si>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</si>
  <si>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</si>
  <si>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</si>
  <si>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</si>
  <si>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</si>
  <si>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</si>
  <si>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</si>
  <si>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</si>
  <si>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</si>
  <si>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</si>
  <si>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</si>
  <si>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</si>
  <si>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</si>
  <si>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</si>
  <si>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</si>
  <si>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</si>
  <si>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</si>
  <si>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</si>
  <si>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</si>
  <si>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</si>
  <si>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</si>
  <si>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</si>
  <si>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</si>
  <si>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</si>
  <si>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</si>
  <si>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</si>
  <si>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</si>
  <si>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</si>
  <si>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</si>
  <si>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</si>
  <si>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</si>
  <si>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</si>
  <si>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</si>
  <si>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</si>
  <si>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</si>
  <si>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</si>
  <si>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</si>
  <si>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</si>
  <si>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</si>
  <si>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</si>
  <si>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</si>
  <si>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</si>
  <si>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</si>
  <si>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</si>
  <si>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</si>
  <si>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</si>
  <si>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</si>
  <si>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</si>
  <si>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</si>
  <si>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</si>
  <si>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</si>
  <si>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</si>
  <si>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</si>
  <si>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</si>
  <si>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</si>
  <si>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</si>
  <si>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</si>
  <si>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</si>
  <si>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</si>
  <si>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</si>
  <si>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</si>
  <si>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</si>
  <si>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</si>
  <si>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</si>
  <si>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</si>
  <si>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</si>
  <si>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</si>
  <si>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</si>
  <si>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</si>
  <si>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</si>
  <si>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</si>
  <si>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</si>
  <si>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</si>
  <si>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</si>
  <si>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</si>
  <si>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</si>
  <si>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</si>
  <si>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</si>
  <si>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</si>
  <si>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</si>
  <si>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</si>
  <si>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</si>
  <si>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</si>
  <si>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</si>
  <si>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</si>
  <si>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</si>
  <si>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</si>
  <si>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</si>
  <si>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</si>
  <si>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</si>
  <si>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</si>
  <si>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</si>
  <si>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</si>
  <si>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</si>
  <si>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</si>
  <si>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</si>
  <si>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</si>
  <si>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</si>
  <si>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</si>
  <si>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</si>
  <si>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</si>
  <si>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</si>
  <si>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</si>
  <si>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</si>
  <si>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</si>
  <si>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</si>
  <si>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</si>
  <si>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</si>
  <si>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</si>
  <si>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</si>
  <si>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</si>
  <si>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</si>
  <si>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</si>
  <si>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</si>
  <si>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</si>
  <si>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</si>
  <si>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</si>
  <si>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</si>
  <si>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</si>
  <si>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</si>
  <si>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</si>
  <si>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</si>
  <si>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</si>
  <si>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</si>
  <si>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</si>
  <si>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</si>
  <si>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</si>
  <si>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</si>
  <si>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</si>
  <si>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</si>
  <si>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</si>
  <si>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</si>
  <si>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</si>
  <si>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</si>
  <si>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</si>
  <si>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</si>
  <si>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</si>
  <si>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</si>
  <si>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</si>
  <si>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</si>
  <si>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</si>
  <si>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</si>
  <si>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</si>
  <si>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</si>
  <si>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</si>
  <si>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</si>
  <si>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</si>
  <si>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</si>
  <si>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</si>
  <si>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</si>
  <si>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</si>
  <si>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</si>
  <si>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</si>
  <si>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</si>
  <si>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</si>
  <si>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</si>
  <si>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</si>
  <si>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</si>
  <si>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</si>
  <si>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</si>
  <si>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</si>
  <si>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</si>
  <si>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</si>
  <si>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</si>
  <si>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</si>
  <si>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</si>
  <si>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</si>
  <si>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</si>
  <si>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</si>
  <si>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</si>
  <si>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</si>
  <si>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</si>
  <si>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</si>
  <si>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</si>
  <si>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</si>
  <si>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</si>
  <si>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</si>
  <si>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</si>
  <si>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</si>
  <si>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</si>
  <si>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</si>
  <si>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</si>
  <si>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</si>
  <si>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</si>
  <si>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</si>
  <si>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</si>
  <si>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</si>
  <si>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</si>
  <si>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</si>
  <si>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</si>
  <si>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</si>
  <si>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</si>
  <si>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</si>
  <si>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</si>
  <si>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</si>
  <si>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</si>
  <si>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</si>
  <si>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</si>
  <si>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</si>
  <si>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</si>
  <si>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</si>
  <si>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</si>
  <si>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</si>
  <si>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</si>
  <si>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</si>
  <si>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</si>
  <si>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</si>
  <si>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</si>
  <si>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</si>
  <si>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</si>
  <si>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</si>
  <si>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</si>
  <si>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</si>
  <si>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</si>
  <si>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</si>
  <si>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</si>
  <si>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</si>
  <si>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</si>
  <si>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</si>
  <si>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</si>
  <si>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</si>
  <si>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</si>
  <si>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</si>
  <si>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</si>
  <si>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</si>
  <si>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</si>
  <si>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</si>
  <si>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</si>
  <si>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</si>
  <si>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</si>
  <si>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</si>
  <si>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</si>
  <si>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</si>
  <si>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</si>
  <si>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</si>
  <si>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</si>
  <si>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</si>
  <si>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</si>
  <si>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</si>
  <si>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</si>
  <si>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</si>
  <si>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</si>
  <si>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</si>
  <si>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</si>
  <si>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</si>
  <si>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</si>
  <si>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</si>
  <si>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</si>
  <si>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</si>
  <si>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</si>
  <si>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</si>
  <si>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</si>
  <si>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</si>
  <si>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</si>
  <si>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</si>
  <si>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</si>
  <si>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</si>
  <si>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</si>
  <si>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</si>
  <si>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</si>
  <si>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</si>
  <si>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</si>
  <si>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</si>
  <si>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</si>
  <si>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</si>
  <si>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</si>
  <si>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</si>
  <si>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</si>
  <si>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</si>
  <si>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</si>
  <si>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</si>
  <si>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</si>
  <si>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</si>
  <si>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</si>
  <si>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</si>
  <si>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</si>
  <si>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</si>
  <si>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</si>
  <si>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</si>
  <si>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</si>
  <si>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</si>
  <si>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</si>
  <si>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</si>
  <si>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</si>
  <si>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</si>
  <si>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</si>
  <si>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</si>
  <si>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</si>
  <si>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</si>
  <si>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</si>
  <si>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</si>
  <si>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</si>
  <si>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</si>
  <si>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</si>
  <si>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</si>
  <si>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</si>
  <si>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</si>
  <si>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</si>
  <si>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</si>
  <si>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</si>
  <si>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</si>
  <si>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</si>
  <si>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</si>
  <si>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</si>
  <si>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</si>
  <si>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</si>
  <si>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</si>
  <si>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</si>
  <si>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</si>
  <si>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</si>
  <si>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</si>
  <si>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</si>
  <si>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</si>
  <si>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</si>
  <si>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</si>
  <si>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</si>
  <si>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</si>
  <si>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</si>
  <si>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</si>
  <si>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</si>
  <si>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</si>
  <si>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</si>
  <si>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</si>
  <si>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</si>
  <si>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</si>
  <si>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</si>
  <si>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</si>
  <si>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</si>
  <si>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</si>
  <si>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</si>
  <si>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</si>
  <si>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</si>
  <si>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</si>
  <si>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</si>
  <si>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</si>
  <si>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</si>
  <si>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</si>
  <si>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</si>
  <si>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</si>
  <si>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</si>
  <si>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</si>
  <si>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</si>
  <si>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</si>
  <si>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</si>
  <si>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</si>
  <si>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</si>
  <si>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</si>
  <si>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</si>
  <si>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</si>
  <si>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</si>
  <si>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</si>
  <si>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</si>
  <si>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</si>
  <si>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</si>
  <si>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</si>
  <si>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</si>
  <si>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</si>
  <si>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</si>
  <si>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</si>
  <si>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</si>
  <si>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</si>
  <si>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</si>
  <si>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</si>
  <si>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</si>
  <si>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</si>
  <si>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</si>
  <si>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</si>
  <si>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</si>
  <si>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</si>
  <si>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</si>
  <si>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</si>
  <si>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</si>
  <si>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</si>
  <si>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</si>
  <si>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</si>
  <si>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</si>
  <si>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</si>
  <si>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</si>
  <si>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</si>
  <si>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</si>
  <si>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</si>
  <si>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</si>
  <si>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</si>
  <si>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</si>
  <si>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</si>
  <si>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</si>
  <si>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</si>
  <si>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</si>
  <si>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</si>
  <si>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</si>
  <si>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</si>
  <si>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</si>
  <si>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</si>
  <si>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</si>
  <si>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</si>
  <si>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</si>
  <si>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</si>
  <si>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</si>
  <si>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</si>
  <si>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</si>
  <si>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</si>
  <si>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</si>
  <si>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</si>
  <si>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</si>
  <si>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</si>
  <si>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</si>
  <si>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</si>
  <si>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</si>
  <si>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</si>
  <si>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</si>
  <si>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</si>
  <si>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</si>
  <si>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</si>
  <si>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</si>
  <si>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</si>
  <si>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</si>
  <si>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</si>
  <si>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</si>
  <si>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</si>
  <si>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</si>
  <si>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</si>
  <si>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</si>
  <si>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</si>
  <si>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</si>
  <si>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</si>
  <si>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</si>
  <si>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</si>
  <si>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</si>
  <si>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</si>
  <si>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</si>
  <si>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</si>
  <si>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</si>
  <si>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</si>
  <si>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</si>
  <si>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</si>
  <si>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</si>
  <si>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</si>
  <si>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</si>
  <si>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</si>
  <si>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</si>
  <si>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</si>
  <si>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</si>
  <si>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</si>
  <si>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</si>
  <si>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</si>
  <si>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</si>
  <si>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</si>
  <si>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</si>
  <si>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</si>
  <si>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</si>
  <si>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</si>
  <si>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</si>
  <si>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</si>
  <si>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</si>
  <si>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</si>
  <si>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</si>
  <si>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</si>
  <si>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</si>
  <si>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</si>
  <si>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</si>
  <si>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</si>
  <si>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</si>
  <si>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</si>
  <si>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</si>
  <si>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</si>
  <si>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</si>
  <si>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</si>
  <si>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</si>
  <si>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</si>
  <si>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</si>
  <si>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</si>
  <si>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</si>
  <si>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</si>
  <si>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</si>
  <si>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</si>
  <si>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</si>
  <si>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</si>
  <si>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</si>
  <si>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</si>
  <si>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</si>
  <si>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</si>
  <si>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</si>
  <si>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</si>
  <si>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</si>
  <si>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</si>
  <si>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</si>
  <si>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</si>
  <si>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</si>
  <si>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</si>
  <si>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</si>
  <si>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</si>
  <si>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</si>
  <si>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</si>
  <si>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</si>
  <si>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</si>
  <si>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</si>
  <si>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</si>
  <si>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</si>
  <si>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</si>
  <si>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</si>
  <si>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</si>
  <si>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</si>
  <si>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</si>
  <si>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</si>
  <si>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</si>
  <si>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</si>
  <si>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</si>
  <si>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</si>
  <si>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</si>
  <si>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</si>
  <si>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</si>
  <si>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</si>
  <si>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</si>
  <si>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</si>
  <si>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</si>
  <si>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</si>
  <si>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</si>
  <si>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</si>
  <si>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</si>
  <si>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</si>
  <si>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</si>
  <si>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</si>
  <si>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</si>
  <si>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</si>
  <si>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</si>
  <si>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</si>
  <si>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</si>
  <si>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</si>
  <si>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</si>
  <si>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</si>
  <si>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</si>
  <si>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</si>
  <si>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</si>
  <si>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</si>
  <si>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</si>
  <si>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</si>
  <si>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</si>
  <si>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</si>
  <si>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</si>
  <si>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</si>
  <si>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</si>
  <si>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</si>
  <si>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</si>
  <si>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</si>
  <si>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</si>
  <si>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</si>
  <si>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</si>
  <si>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</si>
  <si>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</si>
  <si>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</si>
  <si>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</si>
  <si>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</si>
  <si>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</si>
  <si>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</si>
  <si>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</si>
  <si>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</si>
  <si>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</si>
  <si>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</si>
  <si>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</si>
  <si>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</si>
  <si>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</si>
  <si>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</si>
  <si>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</si>
  <si>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</si>
  <si>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</si>
  <si>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</si>
  <si>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</si>
  <si>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</si>
  <si>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</si>
  <si>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</si>
  <si>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</si>
  <si>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</si>
  <si>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</si>
  <si>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</si>
  <si>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</si>
  <si>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</si>
  <si>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</si>
  <si>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</si>
  <si>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</si>
  <si>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</si>
  <si>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</si>
  <si>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</si>
  <si>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</si>
  <si>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</si>
  <si>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</si>
  <si>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</si>
  <si>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</si>
  <si>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</si>
  <si>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</si>
  <si>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</si>
  <si>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</si>
  <si>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</si>
  <si>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</si>
  <si>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</si>
  <si>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</si>
  <si>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</si>
  <si>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</si>
  <si>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</si>
  <si>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</si>
  <si>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</si>
  <si>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</si>
  <si>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</si>
  <si>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</si>
  <si>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</si>
  <si>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</si>
  <si>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</si>
  <si>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</si>
  <si>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</si>
  <si>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</si>
  <si>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</si>
  <si>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</si>
  <si>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</si>
  <si>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</si>
  <si>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</si>
  <si>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</si>
  <si>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</si>
  <si>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</si>
  <si>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</si>
  <si>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</si>
  <si>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</si>
  <si>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</si>
  <si>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</si>
  <si>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</si>
  <si>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</si>
  <si>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</si>
  <si>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</si>
  <si>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</si>
  <si>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</si>
  <si>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</si>
  <si>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</si>
  <si>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</si>
  <si>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</si>
  <si>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</si>
  <si>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</si>
  <si>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</si>
  <si>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</si>
  <si>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</si>
  <si>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</si>
  <si>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</si>
  <si>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</si>
  <si>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</si>
  <si>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</si>
  <si>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</si>
  <si>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</si>
  <si>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</si>
  <si>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</si>
  <si>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</si>
  <si>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</si>
  <si>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</si>
  <si>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</si>
  <si>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</si>
  <si>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</si>
  <si>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</si>
  <si>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</si>
  <si>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</si>
  <si>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</si>
  <si>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</si>
  <si>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</si>
  <si>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</si>
  <si>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</si>
  <si>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</si>
  <si>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</si>
  <si>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</si>
  <si>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</si>
  <si>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</si>
  <si>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</si>
  <si>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</si>
  <si>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</si>
  <si>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</si>
  <si>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</si>
  <si>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</si>
  <si>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</si>
  <si>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</si>
  <si>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</si>
  <si>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</si>
  <si>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</si>
  <si>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</si>
  <si>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</si>
  <si>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</si>
  <si>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</si>
  <si>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</si>
  <si>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</si>
  <si>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</si>
  <si>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</si>
  <si>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</si>
  <si>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</si>
  <si>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</si>
  <si>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</si>
  <si>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</si>
  <si>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</si>
  <si>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</si>
  <si>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</si>
  <si>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</si>
  <si>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</si>
  <si>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</si>
  <si>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</si>
  <si>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</si>
  <si>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</si>
  <si>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</si>
  <si>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</si>
  <si>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</si>
  <si>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</si>
  <si>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</si>
  <si>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</si>
  <si>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</si>
  <si>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</si>
  <si>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</si>
  <si>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</si>
  <si>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</si>
  <si>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</si>
  <si>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</si>
  <si>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</si>
  <si>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</si>
  <si>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</si>
  <si>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</si>
  <si>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</si>
  <si>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</si>
  <si>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</si>
  <si>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</si>
  <si>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</si>
  <si>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</si>
  <si>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</si>
  <si>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</si>
  <si>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</si>
  <si>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</si>
  <si>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</si>
  <si>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</si>
  <si>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</si>
  <si>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</si>
  <si>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</si>
  <si>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</si>
  <si>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</si>
  <si>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</si>
  <si>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</si>
  <si>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</si>
  <si>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</si>
  <si>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</si>
  <si>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</si>
  <si>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</si>
  <si>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</si>
  <si>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</si>
  <si>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</si>
  <si>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</si>
  <si>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</si>
  <si>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</si>
  <si>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</si>
  <si>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</si>
  <si>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</si>
  <si>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</si>
  <si>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</si>
  <si>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</si>
  <si>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</si>
  <si>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</si>
  <si>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</si>
  <si>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</si>
  <si>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</si>
  <si>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</si>
  <si>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</si>
  <si>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</si>
  <si>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</si>
  <si>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</si>
  <si>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</si>
  <si>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</si>
  <si>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</si>
  <si>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</si>
  <si>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</si>
  <si>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</si>
  <si>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</si>
  <si>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</si>
  <si>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</si>
  <si>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</si>
  <si>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</si>
  <si>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</si>
  <si>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</si>
  <si>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</si>
  <si>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</si>
  <si>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</si>
  <si>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</si>
  <si>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</si>
  <si>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</si>
  <si>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</si>
  <si>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</si>
  <si>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</si>
  <si>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</si>
  <si>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</si>
  <si>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</si>
  <si>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</si>
  <si>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</si>
  <si>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</si>
  <si>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</si>
  <si>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</si>
  <si>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</si>
  <si>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</si>
  <si>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</si>
  <si>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</si>
  <si>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</si>
  <si>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</si>
  <si>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</si>
  <si>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</si>
  <si>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</si>
  <si>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</si>
  <si>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</si>
  <si>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</si>
  <si>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</si>
  <si>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</si>
  <si>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</si>
  <si>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</si>
  <si>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</si>
  <si>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</si>
  <si>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</si>
  <si>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</si>
  <si>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</si>
  <si>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</si>
  <si>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</si>
  <si>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</si>
  <si>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</si>
  <si>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</si>
  <si>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</si>
  <si>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</si>
  <si>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</si>
  <si>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</si>
  <si>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</si>
  <si>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</si>
  <si>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</si>
  <si>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</si>
  <si>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</si>
  <si>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</si>
  <si>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</si>
  <si>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</si>
  <si>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</si>
  <si>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</si>
  <si>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</si>
  <si>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</si>
  <si>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</si>
  <si>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</si>
  <si>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</si>
  <si>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</si>
  <si>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</si>
  <si>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</si>
  <si>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</si>
  <si>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</si>
  <si>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</si>
  <si>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</si>
  <si>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</si>
  <si>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</si>
  <si>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</si>
  <si>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</si>
  <si>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</si>
  <si>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</si>
  <si>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</si>
  <si>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</si>
  <si>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</si>
  <si>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</si>
  <si>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</si>
  <si>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</si>
  <si>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</si>
  <si>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</si>
  <si>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</si>
  <si>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</si>
  <si>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</si>
  <si>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</si>
  <si>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</si>
  <si>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</si>
  <si>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</si>
  <si>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</si>
  <si>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</si>
  <si>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</si>
  <si>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</si>
  <si>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</si>
  <si>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</si>
  <si>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</si>
  <si>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</si>
  <si>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</si>
  <si>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</si>
  <si>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</si>
  <si>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</si>
  <si>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</si>
  <si>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</si>
  <si>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</si>
  <si>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</si>
  <si>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</si>
  <si>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</si>
  <si>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</si>
  <si>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</si>
  <si>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</si>
  <si>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</si>
  <si>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</si>
  <si>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</si>
  <si>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</si>
  <si>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</si>
  <si>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</si>
  <si>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</si>
  <si>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</si>
  <si>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</si>
  <si>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</si>
  <si>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</si>
  <si>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</si>
  <si>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</si>
  <si>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</si>
  <si>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</si>
  <si>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</si>
  <si>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</si>
  <si>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</si>
  <si>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</si>
  <si>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</si>
  <si>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</si>
  <si>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</si>
  <si>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</si>
  <si>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</si>
  <si>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</si>
  <si>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</si>
  <si>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</si>
  <si>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</si>
  <si>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</si>
  <si>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</si>
  <si>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</si>
  <si>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</si>
  <si>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</si>
  <si>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</si>
  <si>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</si>
  <si>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</si>
  <si>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</si>
  <si>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</si>
  <si>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</si>
  <si>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</si>
  <si>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</si>
  <si>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</si>
  <si>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</si>
  <si>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</si>
  <si>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</si>
  <si>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</si>
  <si>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</si>
  <si>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</si>
  <si>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</si>
  <si>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</si>
  <si>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</si>
  <si>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</si>
  <si>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</si>
  <si>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</si>
  <si>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</si>
  <si>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</si>
  <si>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</si>
  <si>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</si>
  <si>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</si>
  <si>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</si>
  <si>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</si>
  <si>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</si>
  <si>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</si>
  <si>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</si>
  <si>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</si>
  <si>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</si>
  <si>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</si>
  <si>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</si>
  <si>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</si>
  <si>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</si>
  <si>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</si>
  <si>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</si>
  <si>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</si>
  <si>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</si>
  <si>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</si>
  <si>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</si>
  <si>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</si>
  <si>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</si>
  <si>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</si>
  <si>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</si>
  <si>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</si>
  <si>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</si>
  <si>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</si>
  <si>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</si>
  <si>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</si>
  <si>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</si>
  <si>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</si>
  <si>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</si>
  <si>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</si>
  <si>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</si>
  <si>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</si>
  <si>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</si>
  <si>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</si>
  <si>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</si>
  <si>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</si>
  <si>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</si>
  <si>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</si>
  <si>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</si>
  <si>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</si>
  <si>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</si>
  <si>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</si>
  <si>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</si>
  <si>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</si>
  <si>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</si>
  <si>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</si>
  <si>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</si>
  <si>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</si>
  <si>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</si>
  <si>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</si>
  <si>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</si>
  <si>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</si>
  <si>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</si>
  <si>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</si>
  <si>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</si>
  <si>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</si>
  <si>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</si>
  <si>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</si>
  <si>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</si>
  <si>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</si>
  <si>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</si>
  <si>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</si>
  <si>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</si>
  <si>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</si>
  <si>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</si>
  <si>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</si>
  <si>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</si>
  <si>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</si>
  <si>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</si>
  <si>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</si>
  <si>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</si>
  <si>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</si>
  <si>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</si>
  <si>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</si>
  <si>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</si>
  <si>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</si>
  <si>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</si>
  <si>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</si>
  <si>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</si>
  <si>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</si>
  <si>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</si>
  <si>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</si>
  <si>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</si>
  <si>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</si>
  <si>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</si>
  <si>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</si>
  <si>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</si>
  <si>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</si>
  <si>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</si>
  <si>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</si>
  <si>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</si>
  <si>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</si>
  <si>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</si>
  <si>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</si>
  <si>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</si>
  <si>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</si>
  <si>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</si>
  <si>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</si>
  <si>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</si>
  <si>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</si>
  <si>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</si>
  <si>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</si>
  <si>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</si>
  <si>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</si>
  <si>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</si>
  <si>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</si>
  <si>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</si>
  <si>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</si>
  <si>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</si>
  <si>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</si>
  <si>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</si>
  <si>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</si>
  <si>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</si>
  <si>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</si>
  <si>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</si>
  <si>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</si>
  <si>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</si>
  <si>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</si>
  <si>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</si>
  <si>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</si>
  <si>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</si>
  <si>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</si>
  <si>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</si>
  <si>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</si>
  <si>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</si>
  <si>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</si>
  <si>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</si>
  <si>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</si>
  <si>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</si>
  <si>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</si>
  <si>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</si>
  <si>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</si>
  <si>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</si>
  <si>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</si>
  <si>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</si>
  <si>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</si>
  <si>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</si>
  <si>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</si>
  <si>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</si>
  <si>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</si>
  <si>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</si>
  <si>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</si>
  <si>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</si>
  <si>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</si>
  <si>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</si>
  <si>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</si>
  <si>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</si>
  <si>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</si>
  <si>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</si>
  <si>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</si>
  <si>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</si>
  <si>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</si>
  <si>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</si>
  <si>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</si>
  <si>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</si>
  <si>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</si>
  <si>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</si>
  <si>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</si>
  <si>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</si>
  <si>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</si>
  <si>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</si>
  <si>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</si>
  <si>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</si>
  <si>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</si>
  <si>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</si>
  <si>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</si>
  <si>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</si>
  <si>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</si>
  <si>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</si>
  <si>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</si>
  <si>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</si>
  <si>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</si>
  <si>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</si>
  <si>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</si>
  <si>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</si>
  <si>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</si>
  <si>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</si>
  <si>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</si>
  <si>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</si>
  <si>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</si>
  <si>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</si>
  <si>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</si>
  <si>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</si>
  <si>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</si>
  <si>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</si>
  <si>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</si>
  <si>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</si>
  <si>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</si>
  <si>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</si>
  <si>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</si>
  <si>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</si>
  <si>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</si>
  <si>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</si>
  <si>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</si>
  <si>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</si>
  <si>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</si>
  <si>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</si>
  <si>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</si>
  <si>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</si>
  <si>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</si>
  <si>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</si>
  <si>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</si>
  <si>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</si>
  <si>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</si>
  <si>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</si>
  <si>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</si>
  <si>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</si>
  <si>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</si>
  <si>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</si>
  <si>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</si>
  <si>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</si>
  <si>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</si>
  <si>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</si>
  <si>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</si>
  <si>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</si>
  <si>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</si>
  <si>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</si>
  <si>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</si>
  <si>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</si>
  <si>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</si>
  <si>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</si>
  <si>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</si>
  <si>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</si>
  <si>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</si>
  <si>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</si>
  <si>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</si>
  <si>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</si>
  <si>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</si>
  <si>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</si>
  <si>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</si>
  <si>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</si>
  <si>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</si>
  <si>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</si>
  <si>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</si>
  <si>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</si>
  <si>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</si>
  <si>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</si>
  <si>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</si>
  <si>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</si>
  <si>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</si>
  <si>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</si>
  <si>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</si>
  <si>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</si>
  <si>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</si>
  <si>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</si>
  <si>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</si>
  <si>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</si>
  <si>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</si>
  <si>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</si>
  <si>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</si>
  <si>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</si>
  <si>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</si>
  <si>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</si>
  <si>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</si>
  <si>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</si>
  <si>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</si>
  <si>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</si>
  <si>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</si>
  <si>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</si>
  <si>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</si>
  <si>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</si>
  <si>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</si>
  <si>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</si>
  <si>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</si>
  <si>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</si>
  <si>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</si>
  <si>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</si>
  <si>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</si>
  <si>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</si>
  <si>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</si>
  <si>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</si>
  <si>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</si>
  <si>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</si>
  <si>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</si>
  <si>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</si>
  <si>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</si>
  <si>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</si>
  <si>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</si>
  <si>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</si>
  <si>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</si>
  <si>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</si>
  <si>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</si>
  <si>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</si>
  <si>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</si>
  <si>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</si>
  <si>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</si>
  <si>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</si>
  <si>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</si>
  <si>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</si>
  <si>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</si>
  <si>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</si>
  <si>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</si>
  <si>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</si>
  <si>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</si>
  <si>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</si>
  <si>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</si>
  <si>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</si>
  <si>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</si>
  <si>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</si>
  <si>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</si>
  <si>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</si>
  <si>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</si>
  <si>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</si>
  <si>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</si>
  <si>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</si>
  <si>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</si>
  <si>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</si>
  <si>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</si>
  <si>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</si>
  <si>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</si>
  <si>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</si>
  <si>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</si>
  <si>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</si>
  <si>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</si>
  <si>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</si>
  <si>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</si>
  <si>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</si>
  <si>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</si>
  <si>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</si>
  <si>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</si>
  <si>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</si>
  <si>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</si>
  <si>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</si>
  <si>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</si>
  <si>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</si>
  <si>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</si>
  <si>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</si>
  <si>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</si>
  <si>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</si>
  <si>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</si>
  <si>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</si>
  <si>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</si>
  <si>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</si>
  <si>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</si>
  <si>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</si>
  <si>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</si>
  <si>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</si>
  <si>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</si>
  <si>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</si>
  <si>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</si>
  <si>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</si>
  <si>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</si>
  <si>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</si>
  <si>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</si>
  <si>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</si>
  <si>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</si>
  <si>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</si>
  <si>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</si>
  <si>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</si>
  <si>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</si>
  <si>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</si>
  <si>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</si>
  <si>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</si>
  <si>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</si>
  <si>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</si>
  <si>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</si>
  <si>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</si>
  <si>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</si>
  <si>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</si>
  <si>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</si>
  <si>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</si>
  <si>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</si>
  <si>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</si>
  <si>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</si>
  <si>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</si>
  <si>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</si>
  <si>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</si>
  <si>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</si>
  <si>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</si>
  <si>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</si>
  <si>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</si>
  <si>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</si>
  <si>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</si>
  <si>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</si>
  <si>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</si>
  <si>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</si>
  <si>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</si>
  <si>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</si>
  <si>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</si>
  <si>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</si>
  <si>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</si>
  <si>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</si>
  <si>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</si>
  <si>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</si>
  <si>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</si>
  <si>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</si>
  <si>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</si>
  <si>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</si>
  <si>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</si>
  <si>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</si>
  <si>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</si>
  <si>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</si>
  <si>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</si>
  <si>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</si>
  <si>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</si>
  <si>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</si>
  <si>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</si>
  <si>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</si>
  <si>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</si>
  <si>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</si>
  <si>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</si>
  <si>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</si>
  <si>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</si>
  <si>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</si>
  <si>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</si>
  <si>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</si>
  <si>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</si>
  <si>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</si>
  <si>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</si>
  <si>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</si>
  <si>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</si>
  <si>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</si>
  <si>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</si>
  <si>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</si>
  <si>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</si>
  <si>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</si>
  <si>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</si>
  <si>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</si>
  <si>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</si>
  <si>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</si>
  <si>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</si>
  <si>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</si>
  <si>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</si>
  <si>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</si>
  <si>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</si>
  <si>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</si>
  <si>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</si>
  <si>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</si>
  <si>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</si>
  <si>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</si>
  <si>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</si>
  <si>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</si>
  <si>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</si>
  <si>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</si>
  <si>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</si>
  <si>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</si>
  <si>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</si>
  <si>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</si>
  <si>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</si>
  <si>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</si>
  <si>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</si>
  <si>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</si>
  <si>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</si>
  <si>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</si>
  <si>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</si>
  <si>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</si>
  <si>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</si>
  <si>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</si>
  <si>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</si>
  <si>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</si>
  <si>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</si>
  <si>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</si>
  <si>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</si>
  <si>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</si>
  <si>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</si>
  <si>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</si>
  <si>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</si>
  <si>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</si>
  <si>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</si>
  <si>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</si>
  <si>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</si>
  <si>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</si>
  <si>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</si>
  <si>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</si>
  <si>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</si>
  <si>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</si>
  <si>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</si>
  <si>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</si>
  <si>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</si>
  <si>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</si>
  <si>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</si>
  <si>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</si>
  <si>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</si>
  <si>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</si>
  <si>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</si>
  <si>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</si>
  <si>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</si>
  <si>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</si>
  <si>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</si>
  <si>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</si>
  <si>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</si>
  <si>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</si>
  <si>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</si>
  <si>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</si>
  <si>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</si>
  <si>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</si>
  <si>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</si>
  <si>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</si>
  <si>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</si>
  <si>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</si>
  <si>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</si>
  <si>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</si>
  <si>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</si>
  <si>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</si>
  <si>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</si>
  <si>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</si>
  <si>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</si>
  <si>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</si>
  <si>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</si>
  <si>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</si>
  <si>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</si>
  <si>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</si>
  <si>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</si>
  <si>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</si>
  <si>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</si>
  <si>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</si>
  <si>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</si>
  <si>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</si>
  <si>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</si>
  <si>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</si>
  <si>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</si>
  <si>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</si>
  <si>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</si>
  <si>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</si>
  <si>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</si>
  <si>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</si>
  <si>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</si>
  <si>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</si>
  <si>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</si>
  <si>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</si>
  <si>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</si>
  <si>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</si>
  <si>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</si>
  <si>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</si>
  <si>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</si>
  <si>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</si>
  <si>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</si>
  <si>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</si>
  <si>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</si>
  <si>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</si>
  <si>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</si>
  <si>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</si>
  <si>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</si>
  <si>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</si>
  <si>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</si>
  <si>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</si>
  <si>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</si>
  <si>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</si>
  <si>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</si>
  <si>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</si>
  <si>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</si>
  <si>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</si>
  <si>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</si>
  <si>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</si>
  <si>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</si>
  <si>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</si>
  <si>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</si>
  <si>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</si>
  <si>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</si>
  <si>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</si>
  <si>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</si>
  <si>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</si>
  <si>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</si>
  <si>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</si>
  <si>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</si>
  <si>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</si>
  <si>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</si>
  <si>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</si>
  <si>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</si>
  <si>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</si>
  <si>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</si>
  <si>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</si>
  <si>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</si>
  <si>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</si>
  <si>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</si>
  <si>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</si>
  <si>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</si>
  <si>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</si>
  <si>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</si>
  <si>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</si>
  <si>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</si>
  <si>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</si>
  <si>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</si>
  <si>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</si>
  <si>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</si>
  <si>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</si>
  <si>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</si>
  <si>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</si>
  <si>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</si>
  <si>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</si>
  <si>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</si>
  <si>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</si>
  <si>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</si>
  <si>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</si>
  <si>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</si>
  <si>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</si>
  <si>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</si>
  <si>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</si>
  <si>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</si>
  <si>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</si>
  <si>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</si>
  <si>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</si>
  <si>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</si>
  <si>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</si>
  <si>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</si>
  <si>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</si>
  <si>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</si>
  <si>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</si>
  <si>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</si>
  <si>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</si>
  <si>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</si>
  <si>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</si>
  <si>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</si>
  <si>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</si>
  <si>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</si>
  <si>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</si>
  <si>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</si>
  <si>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</si>
  <si>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</si>
  <si>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</si>
  <si>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</si>
  <si>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</si>
  <si>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</si>
  <si>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</si>
  <si>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</si>
  <si>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</si>
  <si>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</si>
  <si>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</si>
  <si>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</si>
  <si>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</si>
  <si>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</si>
  <si>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</si>
  <si>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</si>
  <si>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</si>
  <si>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</si>
  <si>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</si>
  <si>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</si>
  <si>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</si>
  <si>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</si>
  <si>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</si>
  <si>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</si>
  <si>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</si>
  <si>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</si>
  <si>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</si>
  <si>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</si>
  <si>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</si>
  <si>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</si>
  <si>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</si>
  <si>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</si>
  <si>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</si>
  <si>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</si>
  <si>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</si>
  <si>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</si>
  <si>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</si>
  <si>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</si>
  <si>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</si>
  <si>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</si>
  <si>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</si>
  <si>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</si>
  <si>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</si>
  <si>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</si>
  <si>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</si>
  <si>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</si>
  <si>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</si>
  <si>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</si>
  <si>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</si>
  <si>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</si>
  <si>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</si>
  <si>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</si>
  <si>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</si>
  <si>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</si>
  <si>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</si>
  <si>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</si>
  <si>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</si>
  <si>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</si>
  <si>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</si>
  <si>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</si>
  <si>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</si>
  <si>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</si>
  <si>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</si>
  <si>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</si>
  <si>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</si>
  <si>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</si>
  <si>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</si>
  <si>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</si>
  <si>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</si>
  <si>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</si>
  <si>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</si>
  <si>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</si>
  <si>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</si>
  <si>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</si>
  <si>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</si>
  <si>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</si>
  <si>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</si>
  <si>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</si>
  <si>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</si>
  <si>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</si>
  <si>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</si>
  <si>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</si>
  <si>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</si>
  <si>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</si>
  <si>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</si>
  <si>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</si>
  <si>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</si>
  <si>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</si>
  <si>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</si>
  <si>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</si>
  <si>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</si>
  <si>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</si>
  <si>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</si>
  <si>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</si>
  <si>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</si>
  <si>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</si>
  <si>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</si>
  <si>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</si>
  <si>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</si>
  <si>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</si>
  <si>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</si>
  <si>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</si>
  <si>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</si>
  <si>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</si>
  <si>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</si>
  <si>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</si>
  <si>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</si>
  <si>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</si>
  <si>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</si>
  <si>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</si>
  <si>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</si>
  <si>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</si>
  <si>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</si>
  <si>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</si>
  <si>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</si>
  <si>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</si>
  <si>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</si>
  <si>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</si>
  <si>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</si>
  <si>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</si>
  <si>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</si>
  <si>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</si>
  <si>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</si>
  <si>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</si>
  <si>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</si>
  <si>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</si>
  <si>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</si>
  <si>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</si>
  <si>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</si>
  <si>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</si>
  <si>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</si>
  <si>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</si>
  <si>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</si>
  <si>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</si>
  <si>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</si>
  <si>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</si>
  <si>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</si>
  <si>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</si>
  <si>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</si>
  <si>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</si>
  <si>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</si>
  <si>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</si>
  <si>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</si>
  <si>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</si>
  <si>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</si>
  <si>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</si>
  <si>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</si>
  <si>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</si>
  <si>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</si>
  <si>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</si>
  <si>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</si>
  <si>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</si>
  <si>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</si>
  <si>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</si>
  <si>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</si>
  <si>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</si>
  <si>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</si>
  <si>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</si>
  <si>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</si>
  <si>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</si>
  <si>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</si>
  <si>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</si>
  <si>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</si>
  <si>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</si>
  <si>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</si>
  <si>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</si>
  <si>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</si>
  <si>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</si>
  <si>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</si>
  <si>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</si>
  <si>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</si>
  <si>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</si>
  <si>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</si>
  <si>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</si>
  <si>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</si>
  <si>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</si>
  <si>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</si>
  <si>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</si>
  <si>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</si>
  <si>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</si>
  <si>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</si>
  <si>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</si>
  <si>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</si>
  <si>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</si>
  <si>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</si>
  <si>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</si>
  <si>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</si>
  <si>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</si>
  <si>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</si>
  <si>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</si>
  <si>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</si>
  <si>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</si>
  <si>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</si>
  <si>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</si>
  <si>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</si>
  <si>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</si>
  <si>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</si>
  <si>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</si>
  <si>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</si>
  <si>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</si>
  <si>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</si>
  <si>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</si>
  <si>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</si>
  <si>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</si>
  <si>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</si>
  <si>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</si>
  <si>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</si>
  <si>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</si>
  <si>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</si>
  <si>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</si>
  <si>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</si>
  <si>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</si>
  <si>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</si>
  <si>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</si>
  <si>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</si>
  <si>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</si>
  <si>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</si>
  <si>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</si>
  <si>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</si>
  <si>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</si>
  <si>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</si>
  <si>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</si>
  <si>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</si>
  <si>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</si>
  <si>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</si>
  <si>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</si>
  <si>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</si>
  <si>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</si>
  <si>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</si>
  <si>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</si>
  <si>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</si>
  <si>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</si>
  <si>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</si>
  <si>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</si>
  <si>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</si>
  <si>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</si>
  <si>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</si>
  <si>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</si>
  <si>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</si>
  <si>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</si>
  <si>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</si>
  <si>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</si>
  <si>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</si>
  <si>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</si>
  <si>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</si>
  <si>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</si>
  <si>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</si>
  <si>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</si>
  <si>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</si>
  <si>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</si>
  <si>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</si>
  <si>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</si>
  <si>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</si>
  <si>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</si>
  <si>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</si>
  <si>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</si>
  <si>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</si>
  <si>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</si>
  <si>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</si>
  <si>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</si>
  <si>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</si>
  <si>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</si>
  <si>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</si>
  <si>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</si>
  <si>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</si>
  <si>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</si>
  <si>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</si>
  <si>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</si>
  <si>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</si>
  <si>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</si>
  <si>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</si>
  <si>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</si>
  <si>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</si>
  <si>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</si>
  <si>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</si>
  <si>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</si>
  <si>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</si>
  <si>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</si>
  <si>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</si>
  <si>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</si>
  <si>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</si>
  <si>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</si>
  <si>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</si>
  <si>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</si>
  <si>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</si>
  <si>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</si>
  <si>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</si>
  <si>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</si>
  <si>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</si>
  <si>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</si>
  <si>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</si>
  <si>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</si>
  <si>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</si>
  <si>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</si>
  <si>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</si>
  <si>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</si>
  <si>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</si>
  <si>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</si>
  <si>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</si>
  <si>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</si>
  <si>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</si>
  <si>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</si>
  <si>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</si>
  <si>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</si>
  <si>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</si>
  <si>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</si>
  <si>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</si>
  <si>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</si>
  <si>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</si>
  <si>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</si>
  <si>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</si>
  <si>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</si>
  <si>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</si>
  <si>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</si>
  <si>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</si>
  <si>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</si>
  <si>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</si>
  <si>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</si>
  <si>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</si>
  <si>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</si>
  <si>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</si>
  <si>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</si>
  <si>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</si>
  <si>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</si>
  <si>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</si>
  <si>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</si>
  <si>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</si>
  <si>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</si>
  <si>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</si>
  <si>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</si>
  <si>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</si>
  <si>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</si>
  <si>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</si>
  <si>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</si>
  <si>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</si>
  <si>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</si>
  <si>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</si>
  <si>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</si>
  <si>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</si>
  <si>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</si>
  <si>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</si>
  <si>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</si>
  <si>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</si>
  <si>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</si>
  <si>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</si>
  <si>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</si>
  <si>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</si>
  <si>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</si>
  <si>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</si>
  <si>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</si>
  <si>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</si>
  <si>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</si>
  <si>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</si>
  <si>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</si>
  <si>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</si>
  <si>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</si>
  <si>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</si>
  <si>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</si>
  <si>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</si>
  <si>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</si>
  <si>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</si>
  <si>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</si>
  <si>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</si>
  <si>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</si>
  <si>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</si>
  <si>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</si>
  <si>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</si>
  <si>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</si>
  <si>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</si>
  <si>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</si>
  <si>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</si>
  <si>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</si>
  <si>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</si>
  <si>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</si>
  <si>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</si>
  <si>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</si>
  <si>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</si>
  <si>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</si>
  <si>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</si>
  <si>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</si>
  <si>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</si>
  <si>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</si>
  <si>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</si>
  <si>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</si>
  <si>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</si>
  <si>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</si>
  <si>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</si>
  <si>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</si>
  <si>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</si>
  <si>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</si>
  <si>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</si>
  <si>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</si>
  <si>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</si>
  <si>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</si>
  <si>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</si>
  <si>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</si>
  <si>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</si>
  <si>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</si>
  <si>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</si>
  <si>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</si>
  <si>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</si>
  <si>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</si>
  <si>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</si>
  <si>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</si>
  <si>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</si>
  <si>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</si>
  <si>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</si>
  <si>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</si>
  <si>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</si>
  <si>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</si>
  <si>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</si>
  <si>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</si>
  <si>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</si>
  <si>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</si>
  <si>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</si>
  <si>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</si>
  <si>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</si>
  <si>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</si>
  <si>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</si>
  <si>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</si>
  <si>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</si>
  <si>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</si>
  <si>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</si>
  <si>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</si>
  <si>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</si>
  <si>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</si>
  <si>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</si>
  <si>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</si>
  <si>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</si>
  <si>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</si>
  <si>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</si>
  <si>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</si>
  <si>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</si>
  <si>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</si>
  <si>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</si>
  <si>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</si>
  <si>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</si>
  <si>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</si>
  <si>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</si>
  <si>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</si>
  <si>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</si>
  <si>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</si>
  <si>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</si>
  <si>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</si>
  <si>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</si>
  <si>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</si>
  <si>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</si>
  <si>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</si>
  <si>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</si>
  <si>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</si>
  <si>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</si>
  <si>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</si>
  <si>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</si>
  <si>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</si>
  <si>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</si>
  <si>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</si>
  <si>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</si>
  <si>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</si>
  <si>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</si>
  <si>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</si>
  <si>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</si>
  <si>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</si>
  <si>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</si>
  <si>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</si>
  <si>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</si>
  <si>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</si>
  <si>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</si>
  <si>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</si>
  <si>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</si>
  <si>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</si>
  <si>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</si>
  <si>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</si>
  <si>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</si>
  <si>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</si>
  <si>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</si>
  <si>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</si>
  <si>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</si>
  <si>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</si>
  <si>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</si>
  <si>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</si>
  <si>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</si>
  <si>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</si>
  <si>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</si>
  <si>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</si>
  <si>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</si>
  <si>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</si>
  <si>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</si>
  <si>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</si>
  <si>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</si>
  <si>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</si>
  <si>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</si>
  <si>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</si>
  <si>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</si>
  <si>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</si>
  <si>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</si>
  <si>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</si>
  <si>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</si>
  <si>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</si>
  <si>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</si>
  <si>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</si>
  <si>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</si>
  <si>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</si>
  <si>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</si>
  <si>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</si>
  <si>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</si>
  <si>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</si>
  <si>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</si>
  <si>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</si>
  <si>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</si>
  <si>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</si>
  <si>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</si>
  <si>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</si>
  <si>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</si>
  <si>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</si>
  <si>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</si>
  <si>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</si>
  <si>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</si>
  <si>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</si>
  <si>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</si>
  <si>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</si>
  <si>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</si>
  <si>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</si>
  <si>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</si>
  <si>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</si>
  <si>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</si>
  <si>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</si>
  <si>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</si>
  <si>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</si>
  <si>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</si>
  <si>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</si>
  <si>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</si>
  <si>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</si>
  <si>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</si>
  <si>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</si>
  <si>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</si>
  <si>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</si>
  <si>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</si>
  <si>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</si>
  <si>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</si>
  <si>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</si>
  <si>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</si>
  <si>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</si>
  <si>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</si>
  <si>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</si>
  <si>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</si>
  <si>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</si>
  <si>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</si>
  <si>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</si>
  <si>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</si>
  <si>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</si>
  <si>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</si>
  <si>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</si>
  <si>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</si>
  <si>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</si>
  <si>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</si>
  <si>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</si>
  <si>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</si>
  <si>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</si>
  <si>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</si>
  <si>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</si>
  <si>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</si>
  <si>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</si>
  <si>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</si>
  <si>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</si>
  <si>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</si>
  <si>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</si>
  <si>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</si>
  <si>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</si>
  <si>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</si>
  <si>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</si>
  <si>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</si>
  <si>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</si>
  <si>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</si>
  <si>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</si>
  <si>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</si>
  <si>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</si>
  <si>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</si>
  <si>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</si>
  <si>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</si>
  <si>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</si>
  <si>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</si>
  <si>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</si>
  <si>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</si>
  <si>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</si>
  <si>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</si>
  <si>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</si>
  <si>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</si>
  <si>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</si>
  <si>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</si>
  <si>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</si>
  <si>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</si>
  <si>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</si>
  <si>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</si>
  <si>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</si>
  <si>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</si>
  <si>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</si>
  <si>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</si>
  <si>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</si>
  <si>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</si>
  <si>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</si>
  <si>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</si>
  <si>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</si>
  <si>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</si>
  <si>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</si>
  <si>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</si>
  <si>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</si>
  <si>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</si>
  <si>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</si>
  <si>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</si>
  <si>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</si>
  <si>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</si>
  <si>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</si>
  <si>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</si>
  <si>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</si>
  <si>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</si>
  <si>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</si>
  <si>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</si>
  <si>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</si>
  <si>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</si>
  <si>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</si>
  <si>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</si>
  <si>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</si>
  <si>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</si>
  <si>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</si>
  <si>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</si>
  <si>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</si>
  <si>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</si>
  <si>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</si>
  <si>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</si>
  <si>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</si>
  <si>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</si>
  <si>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</si>
  <si>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</si>
  <si>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</si>
  <si>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</si>
  <si>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</si>
  <si>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</si>
  <si>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</si>
  <si>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</si>
  <si>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</si>
  <si>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</si>
  <si>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</si>
  <si>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</si>
  <si>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</si>
  <si>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</si>
  <si>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</si>
  <si>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</si>
  <si>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</si>
  <si>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</si>
  <si>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</si>
  <si>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</si>
  <si>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</si>
  <si>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</si>
  <si>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</si>
  <si>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</si>
  <si>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</si>
  <si>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</si>
  <si>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</si>
  <si>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</si>
  <si>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</si>
  <si>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</si>
  <si>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</si>
  <si>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</si>
  <si>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</si>
  <si>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</si>
  <si>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</si>
  <si>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</si>
  <si>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</si>
  <si>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</si>
  <si>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</si>
  <si>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</si>
  <si>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</si>
  <si>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</si>
  <si>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</si>
  <si>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</si>
  <si>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</si>
  <si>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</si>
  <si>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</si>
  <si>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</si>
  <si>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</si>
  <si>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</si>
  <si>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</si>
  <si>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</si>
  <si>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</si>
  <si>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</si>
  <si>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</si>
  <si>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</si>
  <si>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</si>
  <si>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</si>
  <si>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</si>
  <si>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</si>
  <si>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</si>
  <si>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</si>
  <si>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</si>
  <si>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</si>
  <si>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</si>
  <si>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</si>
  <si>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</si>
  <si>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</si>
  <si>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</si>
  <si>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</si>
  <si>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</si>
  <si>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</si>
  <si>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</si>
  <si>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</si>
  <si>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</si>
  <si>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</si>
  <si>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</si>
  <si>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</si>
  <si>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</si>
  <si>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</si>
  <si>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</si>
  <si>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</si>
  <si>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</si>
  <si>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</si>
  <si>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</si>
  <si>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</si>
  <si>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</si>
  <si>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</si>
  <si>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</si>
  <si>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</si>
  <si>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</si>
  <si>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</si>
  <si>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</si>
  <si>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</si>
  <si>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</si>
  <si>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</si>
  <si>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</si>
  <si>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</si>
  <si>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</si>
  <si>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</si>
  <si>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</si>
  <si>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</si>
  <si>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</si>
  <si>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</si>
  <si>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</si>
  <si>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</si>
  <si>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</si>
  <si>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</si>
  <si>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</si>
  <si>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</si>
  <si>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</si>
  <si>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</si>
  <si>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</si>
  <si>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</si>
  <si>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</si>
  <si>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</si>
  <si>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</si>
  <si>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</si>
  <si>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</si>
  <si>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</si>
  <si>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</si>
  <si>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</si>
  <si>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</si>
  <si>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</si>
  <si>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</si>
  <si>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</si>
  <si>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</si>
  <si>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</si>
  <si>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</si>
  <si>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</si>
  <si>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</si>
  <si>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</si>
  <si>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</si>
  <si>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</si>
  <si>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</si>
  <si>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</si>
  <si>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</si>
  <si>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</si>
  <si>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</si>
  <si>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</si>
  <si>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</si>
  <si>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</si>
  <si>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</si>
  <si>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</si>
  <si>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</si>
  <si>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</si>
  <si>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</si>
  <si>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</si>
  <si>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</si>
  <si>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</si>
  <si>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</si>
  <si>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</si>
  <si>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</si>
  <si>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</si>
  <si>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</si>
  <si>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</si>
  <si>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</si>
  <si>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</si>
  <si>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</si>
  <si>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</si>
  <si>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</si>
  <si>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</si>
  <si>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</si>
  <si>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</si>
  <si>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</si>
  <si>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</si>
  <si>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</si>
  <si>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</si>
  <si>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</si>
  <si>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</si>
  <si>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</si>
  <si>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</si>
  <si>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</si>
  <si>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</si>
  <si>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</si>
  <si>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</si>
  <si>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</si>
  <si>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</si>
  <si>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</si>
  <si>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</si>
  <si>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</si>
  <si>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</si>
  <si>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</si>
  <si>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</si>
  <si>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</si>
  <si>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</si>
  <si>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</si>
  <si>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</si>
  <si>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</si>
  <si>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</si>
  <si>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</si>
  <si>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</si>
  <si>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</si>
  <si>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</si>
  <si>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</si>
  <si>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</si>
  <si>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</si>
  <si>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</si>
  <si>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</si>
  <si>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</si>
  <si>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</si>
  <si>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</si>
  <si>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</si>
  <si>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</si>
  <si>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</si>
  <si>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</si>
  <si>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</si>
  <si>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</si>
  <si>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</si>
  <si>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</si>
  <si>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</si>
  <si>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</si>
  <si>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</si>
  <si>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</si>
  <si>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</si>
  <si>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</si>
  <si>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</si>
  <si>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</si>
  <si>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</si>
  <si>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</si>
  <si>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</si>
  <si>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</si>
  <si>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</si>
  <si>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</si>
  <si>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</si>
  <si>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</si>
  <si>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</si>
  <si>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</si>
  <si>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</si>
  <si>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</si>
  <si>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</si>
  <si>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</si>
  <si>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</si>
  <si>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</si>
  <si>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</si>
  <si>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</si>
  <si>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</si>
  <si>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</si>
  <si>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</si>
  <si>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</si>
  <si>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</si>
  <si>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</si>
  <si>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</si>
  <si>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</si>
  <si>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</si>
  <si>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</si>
  <si>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</si>
  <si>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</si>
  <si>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</si>
  <si>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</si>
  <si>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</si>
  <si>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</si>
  <si>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</si>
  <si>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</si>
  <si>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</si>
  <si>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</si>
  <si>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</si>
  <si>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</si>
  <si>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</si>
  <si>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</si>
  <si>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</si>
  <si>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</si>
  <si>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</si>
  <si>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</si>
  <si>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</si>
  <si>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</si>
  <si>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</si>
  <si>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</si>
  <si>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</si>
  <si>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</si>
  <si>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</si>
  <si>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</si>
  <si>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</si>
  <si>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</si>
  <si>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</si>
  <si>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</si>
  <si>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</si>
  <si>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</si>
  <si>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</si>
  <si>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</si>
  <si>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</si>
  <si>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</si>
  <si>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</si>
  <si>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</si>
  <si>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</si>
  <si>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</si>
  <si>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</si>
  <si>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</si>
  <si>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</si>
  <si>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</si>
  <si>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</si>
  <si>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</si>
  <si>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</si>
  <si>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</si>
  <si>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</si>
  <si>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</si>
  <si>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</si>
  <si>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</si>
  <si>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</si>
  <si>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</si>
  <si>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</si>
  <si>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</si>
  <si>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</si>
  <si>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</si>
  <si>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</si>
  <si>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</si>
  <si>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</si>
  <si>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</si>
  <si>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</si>
  <si>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</si>
  <si>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</si>
  <si>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</si>
  <si>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</si>
  <si>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</si>
  <si>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</si>
  <si>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</si>
  <si>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</si>
  <si>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</si>
  <si>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</si>
  <si>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</si>
  <si>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</si>
  <si>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</si>
  <si>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</si>
  <si>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</si>
  <si>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</si>
  <si>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</si>
  <si>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</si>
  <si>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</si>
  <si>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</si>
  <si>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</si>
  <si>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</si>
  <si>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</si>
  <si>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</si>
  <si>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</si>
  <si>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</si>
  <si>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</si>
  <si>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</si>
  <si>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</si>
  <si>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</si>
  <si>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</si>
  <si>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</si>
  <si>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</si>
  <si>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</si>
  <si>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</si>
  <si>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</si>
  <si>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</si>
  <si>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</si>
  <si>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</si>
  <si>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</si>
  <si>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</si>
  <si>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</si>
  <si>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</si>
  <si>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</si>
  <si>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</si>
  <si>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</si>
  <si>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</si>
  <si>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</si>
  <si>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</si>
  <si>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</si>
  <si>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</si>
  <si>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</si>
  <si>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</si>
  <si>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</si>
  <si>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</si>
  <si>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</si>
  <si>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</si>
  <si>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</si>
  <si>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</si>
  <si>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</si>
  <si>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</si>
  <si>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</si>
  <si>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</si>
  <si>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</si>
  <si>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</si>
  <si>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</si>
  <si>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</si>
  <si>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</si>
  <si>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</si>
  <si>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</si>
  <si>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</si>
  <si>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</si>
  <si>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</si>
  <si>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</si>
  <si>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</si>
  <si>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</si>
  <si>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</si>
  <si>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</si>
  <si>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</si>
  <si>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</si>
  <si>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</si>
  <si>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</si>
  <si>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</si>
  <si>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</si>
  <si>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</si>
  <si>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</si>
  <si>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</si>
  <si>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</si>
  <si>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</si>
  <si>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</si>
  <si>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</si>
  <si>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</si>
  <si>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</si>
  <si>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</si>
  <si>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</si>
  <si>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</si>
  <si>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</si>
  <si>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</si>
  <si>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</si>
  <si>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</si>
  <si>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</si>
  <si>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</si>
  <si>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</si>
  <si>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</si>
  <si>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</si>
  <si>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</si>
  <si>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</si>
  <si>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</si>
  <si>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</si>
  <si>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</si>
  <si>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</si>
  <si>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</si>
  <si>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</si>
  <si>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</si>
  <si>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</si>
  <si>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</si>
  <si>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</si>
  <si>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</si>
  <si>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</si>
  <si>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</si>
  <si>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</si>
  <si>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</si>
  <si>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</si>
  <si>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</si>
  <si>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</si>
  <si>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</si>
  <si>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</si>
  <si>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</si>
  <si>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</si>
  <si>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</si>
  <si>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</si>
  <si>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</si>
  <si>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</si>
  <si>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</si>
  <si>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</si>
  <si>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</si>
  <si>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</si>
  <si>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</si>
  <si>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</si>
  <si>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</si>
  <si>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</si>
  <si>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</si>
  <si>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</si>
  <si>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</si>
  <si>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</si>
  <si>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</si>
  <si>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</si>
  <si>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</si>
  <si>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</si>
  <si>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</si>
  <si>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</si>
  <si>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</si>
  <si>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</si>
  <si>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</si>
  <si>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</si>
  <si>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</si>
  <si>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</si>
  <si>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</si>
  <si>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</si>
  <si>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</si>
  <si>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</si>
  <si>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</si>
  <si>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</si>
  <si>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</si>
  <si>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</si>
  <si>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</si>
  <si>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</si>
  <si>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</si>
  <si>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</si>
  <si>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</si>
  <si>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</si>
  <si>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</si>
  <si>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</si>
  <si>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</si>
  <si>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</si>
  <si>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</si>
  <si>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</si>
  <si>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</si>
  <si>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</si>
  <si>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</si>
  <si>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</si>
  <si>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</si>
  <si>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</si>
  <si>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</si>
  <si>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</si>
  <si>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</si>
  <si>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</si>
  <si>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</si>
  <si>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</si>
  <si>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</si>
  <si>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</si>
  <si>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</si>
  <si>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</si>
  <si>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</si>
  <si>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</si>
  <si>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</si>
  <si>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</si>
  <si>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</si>
  <si>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</si>
  <si>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</si>
  <si>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</si>
  <si>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</si>
  <si>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</si>
  <si>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</si>
  <si>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</si>
  <si>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</si>
  <si>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</si>
  <si>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</si>
  <si>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</si>
  <si>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</si>
  <si>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</si>
  <si>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</si>
  <si>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</si>
  <si>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</si>
  <si>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</si>
  <si>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</si>
  <si>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</si>
  <si>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</si>
  <si>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</si>
  <si>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</si>
  <si>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</si>
  <si>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</si>
  <si>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</si>
  <si>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</si>
  <si>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</si>
  <si>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</si>
  <si>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</si>
  <si>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</si>
  <si>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</si>
  <si>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</si>
  <si>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</si>
  <si>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</si>
  <si>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</si>
  <si>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</si>
  <si>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</si>
  <si>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</si>
  <si>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</si>
  <si>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</si>
  <si>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</si>
  <si>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</si>
  <si>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</si>
  <si>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</si>
  <si>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</si>
  <si>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</si>
  <si>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</si>
  <si>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</si>
  <si>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</si>
  <si>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</si>
  <si>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</si>
  <si>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</si>
  <si>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</si>
  <si>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</si>
  <si>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</si>
  <si>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</si>
  <si>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</si>
  <si>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</si>
  <si>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</si>
  <si>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</si>
  <si>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</si>
  <si>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</si>
  <si>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</si>
  <si>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</si>
  <si>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</si>
  <si>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</si>
  <si>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</si>
  <si>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</si>
  <si>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</si>
  <si>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</si>
  <si>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</si>
  <si>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</si>
  <si>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</si>
  <si>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</si>
  <si>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</si>
  <si>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</si>
  <si>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</si>
  <si>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</si>
  <si>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</si>
  <si>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</si>
  <si>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</si>
  <si>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</si>
  <si>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</si>
  <si>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</si>
  <si>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</si>
  <si>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</si>
  <si>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</si>
  <si>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</si>
  <si>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</si>
  <si>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</si>
  <si>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</si>
  <si>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</si>
  <si>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</si>
  <si>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</si>
  <si>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</si>
  <si>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</si>
  <si>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</si>
  <si>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</si>
  <si>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</si>
  <si>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</si>
  <si>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</si>
  <si>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</si>
  <si>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</si>
  <si>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</si>
  <si>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</si>
  <si>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</si>
  <si>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</si>
  <si>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</si>
  <si>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</si>
  <si>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</si>
  <si>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</si>
  <si>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</si>
  <si>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</si>
  <si>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</si>
  <si>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</si>
  <si>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</si>
  <si>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</si>
  <si>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</si>
  <si>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</si>
  <si>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</si>
  <si>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</si>
  <si>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</si>
  <si>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</si>
  <si>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</si>
  <si>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</si>
  <si>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</si>
  <si>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</si>
  <si>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</si>
  <si>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</si>
  <si>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</si>
  <si>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</si>
  <si>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</si>
  <si>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</si>
  <si>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</si>
  <si>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</si>
  <si>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</si>
  <si>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</si>
  <si>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</si>
  <si>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</si>
  <si>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</si>
  <si>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</si>
  <si>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</si>
  <si>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</si>
  <si>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</si>
  <si>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</si>
  <si>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</si>
  <si>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</si>
  <si>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</si>
  <si>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</si>
  <si>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</si>
  <si>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</si>
  <si>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</si>
  <si>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</si>
  <si>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</si>
  <si>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</si>
  <si>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</si>
  <si>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</si>
  <si>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</si>
  <si>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</si>
  <si>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</si>
  <si>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</si>
  <si>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</si>
  <si>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</si>
  <si>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</si>
  <si>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</si>
  <si>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</si>
  <si>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</si>
  <si>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</si>
  <si>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</si>
  <si>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</si>
  <si>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</si>
  <si>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</si>
  <si>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</si>
  <si>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</si>
  <si>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</si>
  <si>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</si>
  <si>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</si>
  <si>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</si>
  <si>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</si>
  <si>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</si>
  <si>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</si>
  <si>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</si>
  <si>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</si>
  <si>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</si>
  <si>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</si>
  <si>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</si>
  <si>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</si>
  <si>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</si>
  <si>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</si>
  <si>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</si>
  <si>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</si>
  <si>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</si>
  <si>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</si>
  <si>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</si>
  <si>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</si>
  <si>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</si>
  <si>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</si>
  <si>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</si>
  <si>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</si>
  <si>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</si>
  <si>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</si>
  <si>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</si>
  <si>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</si>
  <si>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</si>
  <si>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</si>
  <si>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</si>
  <si>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</si>
  <si>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</si>
  <si>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</si>
  <si>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</si>
  <si>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</si>
  <si>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</si>
  <si>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</si>
  <si>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</si>
  <si>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</si>
  <si>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</si>
  <si>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</si>
  <si>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</si>
  <si>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</si>
  <si>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</si>
  <si>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</si>
  <si>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</si>
  <si>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</si>
  <si>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</si>
  <si>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</si>
  <si>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</si>
  <si>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</si>
  <si>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</si>
  <si>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</si>
  <si>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</si>
  <si>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</si>
  <si>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</si>
  <si>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</si>
  <si>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</si>
  <si>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</si>
  <si>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</si>
  <si>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</si>
  <si>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</si>
  <si>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</si>
  <si>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</si>
  <si>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</si>
  <si>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</si>
  <si>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</si>
  <si>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</si>
  <si>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</si>
  <si>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</si>
  <si>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</si>
  <si>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</si>
  <si>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</si>
  <si>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</si>
  <si>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</si>
  <si>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</si>
  <si>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</si>
  <si>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</si>
  <si>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</si>
  <si>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</si>
  <si>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</si>
  <si>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</si>
  <si>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</si>
  <si>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</si>
  <si>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</si>
  <si>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</si>
  <si>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</si>
  <si>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</si>
  <si>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</si>
  <si>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</si>
  <si>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</si>
  <si>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</si>
  <si>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</si>
  <si>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</si>
  <si>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</si>
  <si>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</si>
  <si>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</si>
  <si>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</si>
  <si>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</si>
  <si>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</si>
  <si>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</si>
  <si>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</si>
  <si>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</si>
  <si>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</si>
  <si>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</si>
  <si>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</si>
  <si>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</si>
  <si>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</si>
  <si>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</si>
  <si>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</si>
  <si>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</si>
  <si>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</si>
  <si>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</si>
  <si>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</si>
  <si>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</si>
  <si>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</si>
  <si>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</si>
  <si>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</si>
  <si>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</si>
  <si>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</si>
  <si>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</si>
  <si>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</si>
  <si>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</si>
  <si>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</si>
  <si>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</si>
  <si>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</si>
  <si>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</si>
  <si>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</si>
  <si>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</si>
  <si>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</si>
  <si>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</si>
  <si>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</si>
  <si>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</si>
  <si>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</si>
  <si>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</si>
  <si>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</si>
  <si>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</si>
  <si>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</si>
  <si>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</si>
  <si>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</si>
  <si>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</si>
  <si>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</si>
  <si>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</si>
  <si>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</si>
  <si>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</si>
  <si>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</si>
  <si>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</si>
  <si>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</si>
  <si>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</si>
  <si>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</si>
  <si>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</si>
  <si>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</si>
  <si>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</si>
  <si>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</si>
  <si>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</si>
  <si>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</si>
  <si>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</si>
  <si>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</si>
  <si>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</si>
  <si>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</si>
  <si>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</si>
  <si>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</si>
  <si>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</si>
  <si>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</si>
  <si>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</si>
  <si>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</si>
  <si>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</si>
  <si>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</si>
  <si>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</si>
  <si>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</si>
  <si>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</si>
  <si>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</si>
  <si>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</si>
  <si>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</si>
  <si>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</si>
  <si>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</si>
  <si>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</si>
  <si>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</si>
  <si>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</si>
  <si>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</si>
  <si>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</si>
  <si>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</si>
  <si>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</si>
  <si>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</si>
  <si>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</si>
  <si>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</si>
  <si>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</si>
  <si>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</si>
  <si>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</si>
  <si>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</si>
  <si>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</si>
  <si>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</si>
  <si>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</si>
  <si>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</si>
  <si>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</si>
  <si>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</si>
  <si>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</si>
  <si>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</si>
  <si>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</si>
  <si>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</si>
  <si>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</si>
  <si>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</si>
  <si>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</si>
  <si>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</si>
  <si>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</si>
  <si>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</si>
  <si>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</si>
  <si>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</si>
  <si>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</si>
  <si>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</si>
  <si>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</si>
  <si>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</si>
  <si>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</si>
  <si>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</si>
  <si>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</si>
  <si>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</si>
  <si>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</si>
  <si>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</si>
  <si>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</si>
  <si>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</si>
  <si>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</si>
  <si>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</si>
  <si>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</si>
  <si>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</si>
  <si>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</si>
  <si>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</si>
  <si>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</si>
  <si>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</si>
  <si>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</si>
  <si>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</si>
  <si>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</si>
  <si>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</si>
  <si>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</si>
  <si>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</si>
  <si>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</si>
  <si>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</si>
  <si>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</si>
  <si>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</si>
  <si>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</si>
  <si>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</si>
  <si>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</si>
  <si>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</si>
  <si>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</si>
  <si>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</si>
  <si>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</si>
  <si>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</si>
  <si>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</si>
  <si>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</si>
  <si>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</si>
  <si>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</si>
  <si>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</si>
  <si>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</si>
  <si>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</si>
  <si>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</si>
  <si>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</si>
  <si>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</si>
  <si>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</si>
  <si>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</si>
  <si>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</si>
  <si>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</si>
  <si>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</si>
  <si>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</si>
  <si>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</si>
  <si>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</si>
  <si>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</si>
  <si>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</si>
  <si>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</si>
  <si>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</si>
  <si>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</si>
  <si>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</si>
  <si>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</si>
  <si>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</si>
  <si>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</si>
  <si>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</si>
  <si>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</si>
  <si>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</si>
  <si>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</si>
  <si>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</si>
  <si>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</si>
  <si>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</si>
  <si>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</si>
  <si>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</si>
  <si>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</si>
  <si>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</si>
  <si>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</si>
  <si>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</si>
  <si>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</si>
  <si>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</si>
  <si>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</si>
  <si>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</si>
  <si>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</si>
  <si>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</si>
  <si>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</si>
  <si>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</si>
  <si>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</si>
  <si>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</si>
  <si>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</si>
  <si>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</si>
  <si>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</si>
  <si>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</si>
  <si>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</si>
  <si>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</si>
  <si>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</si>
  <si>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</si>
  <si>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</si>
  <si>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</si>
  <si>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</si>
  <si>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</si>
  <si>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</si>
  <si>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</si>
  <si>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</si>
  <si>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</si>
  <si>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</si>
  <si>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</si>
  <si>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</si>
  <si>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</si>
  <si>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</si>
  <si>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</si>
  <si>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</si>
  <si>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</si>
  <si>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</si>
  <si>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</si>
  <si>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</si>
  <si>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</si>
  <si>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</si>
  <si>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</si>
  <si>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</si>
  <si>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</si>
  <si>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</si>
  <si>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</si>
  <si>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</si>
  <si>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</si>
  <si>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</si>
  <si>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</si>
  <si>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</si>
  <si>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</si>
  <si>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</si>
  <si>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</si>
  <si>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</si>
  <si>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</si>
  <si>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</si>
  <si>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</si>
  <si>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</si>
  <si>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</si>
  <si>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</si>
  <si>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</si>
  <si>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</si>
  <si>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</si>
  <si>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</si>
  <si>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</si>
  <si>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</si>
  <si>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</si>
  <si>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</si>
  <si>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</si>
  <si>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</si>
  <si>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</si>
  <si>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</si>
  <si>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</si>
  <si>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</si>
  <si>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</si>
  <si>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</si>
  <si>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</si>
  <si>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</si>
  <si>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</si>
  <si>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</si>
  <si>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</si>
  <si>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</si>
  <si>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</si>
  <si>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</si>
  <si>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</si>
  <si>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</si>
  <si>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</si>
  <si>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</si>
  <si>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</si>
  <si>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</si>
  <si>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</si>
  <si>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</si>
  <si>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</si>
  <si>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</si>
  <si>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</si>
  <si>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</si>
  <si>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</si>
  <si>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</si>
  <si>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</si>
  <si>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</si>
  <si>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</si>
  <si>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</si>
  <si>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</si>
  <si>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</si>
  <si>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</si>
  <si>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</si>
  <si>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</si>
  <si>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</si>
  <si>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</si>
  <si>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</si>
  <si>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</si>
  <si>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</si>
  <si>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</si>
  <si>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</si>
  <si>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</si>
  <si>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</si>
  <si>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</si>
  <si>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</si>
  <si>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</si>
  <si>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</si>
  <si>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</si>
  <si>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</si>
  <si>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</si>
  <si>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</si>
  <si>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</si>
  <si>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</si>
  <si>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</si>
  <si>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</si>
  <si>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</si>
  <si>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</si>
  <si>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</si>
  <si>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</si>
  <si>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</si>
  <si>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</si>
  <si>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</si>
  <si>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</si>
  <si>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</si>
  <si>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</si>
  <si>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</si>
  <si>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</si>
  <si>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</si>
  <si>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</si>
  <si>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</si>
  <si>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</si>
  <si>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</si>
  <si>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</si>
  <si>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</si>
  <si>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</si>
  <si>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</si>
  <si>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</si>
  <si>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</si>
  <si>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</si>
  <si>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</si>
  <si>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</si>
  <si>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</si>
  <si>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</si>
  <si>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</si>
  <si>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</si>
  <si>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</si>
  <si>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</si>
  <si>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</si>
  <si>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</si>
  <si>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</si>
  <si>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</si>
  <si>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</si>
  <si>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</si>
  <si>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</si>
  <si>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</si>
  <si>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</si>
  <si>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</si>
  <si>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</si>
  <si>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</si>
  <si>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</si>
  <si>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</si>
  <si>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</si>
  <si>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</si>
  <si>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</si>
  <si>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</si>
  <si>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</si>
  <si>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</si>
  <si>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</si>
  <si>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</si>
  <si>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</si>
  <si>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</si>
  <si>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</si>
  <si>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</si>
  <si>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</si>
  <si>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</si>
  <si>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</si>
  <si>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</si>
  <si>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</si>
  <si>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</si>
  <si>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</si>
  <si>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</si>
  <si>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</si>
  <si>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</si>
  <si>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</si>
  <si>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</si>
  <si>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</si>
  <si>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</si>
  <si>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</si>
  <si>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</si>
  <si>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</si>
  <si>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</si>
  <si>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</si>
  <si>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</si>
  <si>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</si>
  <si>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</si>
  <si>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</si>
  <si>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</si>
  <si>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</si>
  <si>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</si>
  <si>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</si>
  <si>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</si>
  <si>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</si>
  <si>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</si>
  <si>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</si>
  <si>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</si>
  <si>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</si>
  <si>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</si>
  <si>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</si>
  <si>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</si>
  <si>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</si>
  <si>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</si>
  <si>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</si>
  <si>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</si>
  <si>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</si>
  <si>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</si>
  <si>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</si>
  <si>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</si>
  <si>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</si>
  <si>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</si>
  <si>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</si>
  <si>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</si>
  <si>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</si>
  <si>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</si>
  <si>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</si>
  <si>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</si>
  <si>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</si>
  <si>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</si>
  <si>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</si>
  <si>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</si>
  <si>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</si>
  <si>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</si>
  <si>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</si>
  <si>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</si>
  <si>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</si>
  <si>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</si>
  <si>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</si>
  <si>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</si>
  <si>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</si>
  <si>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</si>
  <si>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</si>
  <si>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</si>
  <si>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</si>
  <si>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</si>
  <si>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</si>
  <si>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</si>
  <si>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</si>
  <si>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</si>
  <si>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</si>
  <si>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</si>
  <si>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</si>
  <si>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</si>
  <si>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</si>
  <si>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</si>
  <si>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</si>
  <si>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</si>
  <si>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</si>
  <si>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</si>
  <si>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</si>
  <si>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</si>
  <si>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</si>
  <si>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</si>
  <si>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</si>
  <si>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</si>
  <si>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</si>
  <si>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</si>
  <si>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</si>
  <si>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</si>
  <si>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</si>
  <si>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</si>
  <si>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</si>
  <si>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</si>
  <si>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</si>
  <si>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</si>
  <si>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</si>
  <si>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</si>
  <si>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</si>
  <si>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</si>
  <si>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</si>
  <si>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</si>
  <si>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</si>
  <si>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</si>
  <si>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</si>
  <si>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</si>
  <si>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</si>
  <si>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</si>
  <si>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</si>
  <si>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</si>
  <si>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</si>
  <si>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</si>
  <si>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</si>
  <si>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</si>
  <si>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</si>
  <si>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</si>
  <si>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</si>
  <si>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</si>
  <si>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</si>
  <si>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</si>
  <si>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</si>
  <si>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</si>
  <si>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</si>
  <si>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</si>
  <si>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</si>
  <si>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</si>
  <si>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</si>
  <si>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</si>
  <si>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</si>
  <si>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</si>
  <si>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</si>
  <si>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</si>
  <si>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</si>
  <si>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</si>
  <si>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</si>
  <si>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</si>
  <si>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</si>
  <si>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</si>
  <si>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</si>
  <si>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</si>
  <si>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</si>
  <si>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</si>
  <si>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</si>
  <si>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</si>
  <si>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</si>
  <si>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</si>
  <si>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</si>
  <si>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</si>
  <si>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</si>
  <si>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</si>
  <si>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</si>
  <si>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</si>
  <si>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</si>
  <si>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</si>
  <si>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</si>
  <si>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</si>
  <si>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</si>
  <si>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</si>
  <si>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</si>
  <si>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</si>
  <si>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</si>
  <si>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</si>
  <si>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</si>
  <si>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</si>
  <si>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</si>
  <si>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</si>
  <si>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</si>
  <si>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</si>
  <si>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</si>
  <si>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</si>
  <si>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</si>
  <si>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</si>
  <si>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</si>
  <si>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</si>
  <si>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</si>
  <si>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</si>
  <si>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</si>
  <si>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</si>
  <si>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</si>
  <si>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</si>
  <si>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</si>
  <si>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</si>
  <si>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</si>
  <si>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</si>
  <si>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</si>
  <si>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</si>
  <si>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</si>
  <si>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</si>
  <si>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</si>
  <si>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</si>
  <si>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</si>
  <si>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</si>
  <si>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</si>
  <si>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</si>
  <si>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</si>
  <si>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</si>
  <si>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</si>
  <si>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</si>
  <si>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</si>
  <si>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</si>
  <si>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</si>
  <si>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</si>
  <si>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</si>
  <si>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</si>
  <si>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</si>
  <si>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</si>
  <si>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</si>
  <si>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</si>
  <si>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</si>
  <si>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</si>
  <si>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</si>
  <si>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</si>
  <si>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</si>
  <si>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</si>
  <si>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</si>
  <si>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</si>
  <si>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</si>
  <si>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</si>
  <si>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</si>
  <si>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</si>
  <si>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</si>
  <si>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</si>
  <si>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</si>
  <si>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</si>
  <si>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</si>
  <si>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</si>
  <si>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</si>
  <si>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</si>
  <si>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</si>
  <si>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</si>
  <si>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</si>
  <si>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</si>
  <si>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</si>
  <si>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</si>
  <si>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</si>
  <si>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</si>
  <si>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</si>
  <si>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</si>
  <si>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</si>
  <si>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</si>
  <si>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</si>
  <si>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</si>
  <si>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</si>
  <si>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</si>
  <si>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</si>
  <si>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</si>
  <si>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</si>
  <si>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</si>
  <si>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</si>
  <si>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</si>
  <si>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</si>
  <si>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</si>
  <si>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</si>
  <si>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</si>
  <si>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</si>
  <si>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</si>
  <si>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</si>
  <si>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</si>
  <si>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</si>
  <si>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</si>
  <si>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</si>
  <si>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</si>
  <si>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</si>
  <si>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</si>
  <si>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</si>
  <si>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</si>
  <si>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</si>
  <si>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</si>
  <si>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</si>
  <si>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</si>
  <si>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</si>
  <si>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</si>
  <si>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</si>
  <si>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</si>
  <si>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</si>
  <si>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</si>
  <si>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</si>
  <si>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</si>
  <si>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</si>
  <si>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</si>
  <si>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</si>
  <si>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</si>
  <si>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</si>
  <si>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</si>
  <si>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</si>
  <si>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</si>
  <si>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</si>
  <si>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</si>
  <si>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</si>
  <si>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</si>
  <si>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</si>
  <si>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</si>
  <si>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</si>
  <si>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</si>
  <si>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</si>
  <si>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</si>
  <si>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</si>
  <si>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</si>
  <si>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</si>
  <si>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</si>
  <si>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</si>
  <si>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</si>
  <si>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</si>
  <si>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</si>
  <si>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</si>
  <si>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</si>
  <si>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</si>
  <si>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</si>
  <si>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</si>
  <si>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</si>
  <si>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</si>
  <si>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</si>
  <si>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</si>
  <si>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</si>
  <si>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</si>
  <si>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</si>
  <si>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</si>
  <si>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</si>
  <si>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</si>
  <si>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</si>
  <si>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</si>
  <si>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</si>
  <si>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</si>
  <si>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</si>
  <si>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</si>
  <si>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</si>
  <si>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</si>
  <si>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</si>
  <si>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</si>
  <si>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</si>
  <si>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</si>
  <si>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</si>
  <si>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</si>
  <si>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</si>
  <si>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</si>
  <si>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</si>
  <si>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</si>
  <si>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</si>
  <si>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</si>
  <si>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</si>
  <si>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</si>
  <si>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</si>
  <si>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</si>
  <si>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</si>
  <si>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</si>
  <si>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</si>
  <si>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</si>
  <si>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</si>
  <si>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</si>
  <si>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</si>
  <si>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</si>
  <si>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</si>
  <si>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</si>
  <si>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</si>
  <si>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</si>
  <si>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</si>
  <si>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</si>
  <si>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</si>
  <si>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</si>
  <si>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</si>
  <si>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</si>
  <si>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</si>
  <si>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</si>
  <si>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</si>
  <si>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</si>
  <si>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</si>
  <si>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</si>
  <si>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</si>
  <si>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</si>
  <si>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</si>
  <si>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</si>
  <si>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</si>
  <si>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</si>
  <si>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</si>
  <si>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</si>
  <si>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</si>
  <si>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</si>
  <si>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</si>
  <si>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</si>
  <si>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</si>
  <si>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</si>
  <si>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</si>
  <si>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</si>
  <si>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</si>
  <si>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</si>
  <si>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</si>
  <si>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</si>
  <si>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</si>
  <si>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</si>
  <si>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</si>
  <si>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</si>
  <si>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</si>
  <si>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</si>
  <si>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</si>
  <si>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</si>
  <si>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</si>
  <si>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</si>
  <si>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</si>
  <si>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</si>
  <si>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</si>
  <si>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</si>
  <si>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</si>
  <si>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</si>
  <si>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</si>
  <si>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</si>
  <si>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</si>
  <si>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</si>
  <si>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</si>
  <si>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</si>
  <si>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</si>
  <si>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</si>
  <si>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</si>
  <si>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</si>
  <si>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</si>
  <si>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</si>
  <si>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</si>
  <si>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</si>
  <si>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</si>
  <si>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</si>
  <si>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</si>
  <si>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</si>
  <si>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</si>
  <si>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</si>
  <si>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</si>
  <si>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</si>
  <si>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</si>
  <si>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</si>
  <si>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</si>
  <si>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</si>
  <si>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</si>
  <si>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</si>
  <si>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</si>
  <si>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</si>
  <si>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</si>
  <si>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</si>
  <si>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</si>
  <si>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</si>
  <si>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</si>
  <si>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</si>
  <si>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</si>
  <si>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</si>
  <si>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</si>
  <si>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</si>
  <si>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</si>
  <si>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</si>
  <si>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</si>
  <si>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</si>
  <si>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</si>
  <si>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</si>
  <si>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</si>
  <si>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</si>
  <si>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</si>
  <si>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</si>
  <si>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</si>
  <si>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</si>
  <si>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</si>
  <si>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</si>
  <si>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</si>
  <si>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</si>
  <si>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</si>
  <si>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</si>
  <si>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</si>
  <si>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</si>
  <si>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</si>
  <si>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</si>
  <si>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</si>
  <si>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</si>
  <si>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</si>
  <si>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</si>
  <si>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</si>
  <si>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</si>
  <si>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</si>
  <si>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</si>
  <si>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</si>
  <si>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</si>
  <si>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</si>
  <si>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</si>
  <si>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</si>
  <si>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</si>
  <si>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</si>
  <si>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</si>
  <si>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</si>
  <si>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</si>
  <si>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</si>
  <si>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</si>
  <si>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</si>
  <si>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</si>
  <si>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</si>
  <si>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</si>
  <si>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</si>
  <si>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</si>
  <si>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</si>
  <si>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</si>
  <si>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</si>
  <si>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</si>
  <si>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</si>
  <si>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</si>
  <si>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</si>
  <si>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</si>
  <si>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</si>
  <si>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</si>
  <si>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</si>
  <si>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</si>
  <si>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</si>
  <si>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</si>
  <si>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</si>
  <si>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</si>
  <si>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</si>
  <si>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</si>
  <si>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</si>
  <si>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</si>
  <si>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</si>
  <si>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</si>
  <si>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</si>
  <si>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</si>
  <si>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</si>
  <si>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</si>
  <si>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</si>
  <si>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</si>
  <si>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</si>
  <si>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</si>
  <si>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</si>
  <si>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</si>
  <si>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</si>
  <si>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</si>
  <si>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</si>
  <si>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</si>
  <si>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</si>
  <si>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</si>
  <si>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</si>
  <si>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</si>
  <si>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</si>
  <si>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</si>
  <si>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</si>
  <si>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</si>
  <si>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</si>
  <si>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</si>
  <si>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</si>
  <si>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</si>
  <si>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</si>
  <si>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</si>
  <si>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</si>
  <si>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</si>
  <si>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</si>
  <si>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</si>
  <si>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</si>
  <si>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</si>
  <si>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</si>
  <si>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</si>
  <si>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</si>
  <si>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</si>
  <si>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</si>
  <si>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</si>
  <si>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</si>
  <si>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</si>
  <si>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</si>
  <si>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</si>
  <si>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</si>
  <si>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</si>
  <si>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</si>
  <si>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</si>
  <si>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</si>
  <si>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</si>
  <si>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</si>
  <si>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</si>
  <si>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</si>
  <si>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</si>
  <si>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</si>
  <si>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</si>
  <si>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</si>
  <si>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</si>
  <si>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</si>
  <si>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</si>
  <si>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</si>
  <si>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</si>
  <si>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</si>
  <si>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</si>
  <si>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</si>
  <si>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</si>
  <si>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</si>
  <si>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</si>
  <si>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</si>
  <si>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</si>
  <si>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</si>
  <si>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</si>
  <si>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</si>
  <si>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</si>
  <si>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</si>
  <si>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</si>
  <si>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</si>
  <si>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</si>
  <si>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</si>
  <si>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</si>
  <si>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</si>
  <si>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</si>
  <si>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</si>
  <si>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</si>
  <si>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</si>
  <si>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</si>
  <si>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</si>
  <si>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</si>
  <si>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</si>
  <si>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</si>
  <si>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</si>
  <si>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</si>
  <si>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</si>
  <si>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</si>
  <si>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</si>
  <si>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</si>
  <si>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</si>
  <si>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</si>
  <si>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</si>
  <si>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</si>
  <si>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</si>
  <si>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</si>
  <si>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</si>
  <si>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</si>
  <si>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</si>
  <si>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</si>
  <si>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</si>
  <si>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</si>
  <si>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</si>
  <si>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</si>
  <si>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</si>
  <si>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</si>
  <si>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</si>
  <si>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</si>
  <si>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</si>
  <si>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</si>
  <si>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</si>
  <si>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</si>
  <si>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</si>
  <si>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</si>
  <si>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</si>
  <si>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</si>
  <si>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</si>
  <si>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</si>
  <si>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</si>
  <si>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</si>
  <si>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</si>
  <si>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</si>
  <si>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</si>
  <si>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</si>
  <si>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</si>
  <si>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</si>
  <si>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</si>
  <si>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</si>
  <si>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</si>
  <si>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</si>
  <si>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</si>
  <si>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</si>
  <si>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</si>
  <si>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</si>
  <si>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</si>
  <si>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</si>
  <si>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</si>
  <si>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</si>
  <si>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</si>
  <si>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</si>
  <si>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</si>
  <si>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</si>
  <si>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</si>
  <si>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</si>
  <si>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</si>
  <si>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</si>
  <si>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</si>
  <si>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</si>
  <si>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</si>
  <si>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</si>
  <si>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</si>
  <si>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</si>
  <si>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</si>
  <si>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</si>
  <si>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</si>
  <si>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</si>
  <si>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</si>
  <si>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</si>
  <si>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</si>
  <si>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</si>
  <si>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</si>
  <si>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</si>
  <si>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</si>
  <si>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</si>
  <si>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</si>
  <si>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</si>
  <si>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</si>
  <si>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</si>
  <si>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</si>
  <si>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</si>
  <si>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</si>
  <si>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</si>
  <si>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</si>
  <si>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</si>
  <si>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</si>
  <si>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</si>
  <si>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</si>
  <si>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</si>
  <si>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</si>
  <si>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</si>
  <si>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</si>
  <si>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</si>
  <si>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</si>
  <si>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</si>
  <si>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</si>
  <si>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</si>
  <si>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</si>
  <si>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</si>
  <si>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</si>
  <si>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</si>
  <si>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</si>
  <si>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</si>
  <si>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</si>
  <si>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</si>
  <si>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</si>
  <si>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</si>
  <si>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</si>
  <si>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</si>
  <si>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</si>
  <si>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</si>
  <si>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</si>
  <si>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</si>
  <si>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</si>
  <si>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</si>
  <si>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</si>
  <si>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</si>
  <si>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</si>
  <si>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</si>
  <si>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</si>
  <si>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</si>
  <si>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</si>
  <si>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</si>
  <si>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</si>
  <si>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</si>
  <si>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</si>
  <si>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</si>
  <si>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</si>
  <si>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</si>
  <si>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</si>
  <si>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</si>
  <si>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</si>
  <si>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</si>
  <si>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</si>
  <si>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</si>
  <si>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</si>
  <si>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</si>
  <si>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</si>
  <si>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</si>
  <si>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</si>
  <si>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</si>
  <si>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</si>
  <si>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</si>
  <si>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</si>
  <si>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</si>
  <si>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</si>
  <si>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</si>
  <si>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</si>
  <si>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</si>
  <si>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</si>
  <si>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</si>
  <si>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</si>
  <si>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</si>
  <si>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</si>
  <si>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</si>
  <si>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</si>
  <si>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</si>
  <si>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</si>
  <si>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</si>
  <si>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</si>
  <si>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</si>
  <si>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</si>
  <si>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</si>
  <si>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</si>
  <si>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</si>
  <si>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</si>
  <si>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</si>
  <si>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</si>
  <si>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</si>
  <si>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</si>
  <si>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</si>
  <si>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</si>
  <si>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</si>
  <si>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</si>
  <si>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</si>
  <si>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</si>
  <si>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</si>
  <si>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</si>
  <si>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</si>
  <si>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</si>
  <si>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</si>
  <si>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</si>
  <si>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</si>
  <si>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</si>
  <si>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</si>
  <si>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</si>
  <si>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</si>
  <si>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</si>
  <si>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</si>
  <si>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</si>
  <si>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</si>
  <si>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</si>
  <si>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</si>
  <si>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</si>
  <si>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</si>
  <si>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</si>
  <si>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</si>
  <si>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</si>
  <si>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</si>
  <si>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</si>
  <si>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</si>
  <si>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</si>
  <si>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</si>
  <si>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</si>
  <si>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</si>
  <si>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</si>
  <si>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</si>
  <si>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</si>
  <si>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</si>
  <si>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</si>
  <si>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</si>
  <si>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</si>
  <si>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</si>
  <si>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</si>
  <si>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</si>
  <si>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</si>
  <si>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</si>
  <si>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</si>
  <si>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</si>
  <si>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</si>
  <si>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</si>
  <si>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</si>
  <si>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</si>
  <si>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</si>
  <si>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</si>
  <si>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</si>
  <si>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</si>
  <si>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</si>
  <si>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</si>
  <si>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</si>
  <si>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</si>
  <si>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</si>
  <si>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</si>
  <si>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</si>
  <si>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</si>
  <si>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</si>
  <si>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</si>
  <si>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</si>
  <si>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</si>
  <si>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</si>
  <si>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</si>
  <si>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</si>
  <si>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</si>
  <si>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</si>
  <si>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</si>
  <si>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</si>
  <si>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</si>
  <si>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</si>
  <si>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</si>
  <si>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</si>
  <si>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</si>
  <si>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</si>
  <si>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</si>
  <si>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</si>
  <si>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</si>
  <si>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</si>
  <si>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</si>
  <si>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</si>
  <si>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</si>
  <si>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</si>
  <si>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</si>
  <si>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</si>
  <si>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</si>
  <si>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</si>
  <si>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</si>
  <si>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</si>
  <si>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</si>
  <si>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</si>
  <si>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</si>
  <si>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</si>
  <si>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</si>
  <si>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</si>
  <si>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</si>
  <si>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</si>
  <si>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</si>
  <si>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</si>
  <si>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</si>
  <si>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</si>
  <si>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</si>
  <si>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</si>
  <si>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</si>
  <si>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</si>
  <si>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</si>
  <si>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</si>
  <si>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</si>
  <si>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</si>
  <si>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</si>
  <si>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</si>
  <si>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</si>
  <si>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</si>
  <si>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</si>
  <si>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</si>
  <si>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</si>
  <si>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</si>
  <si>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</si>
  <si>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</si>
  <si>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</si>
  <si>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</si>
  <si>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</si>
  <si>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</si>
  <si>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</si>
  <si>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</si>
  <si>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</si>
  <si>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</si>
  <si>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</si>
  <si>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</si>
  <si>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</si>
  <si>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</si>
  <si>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</si>
  <si>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</si>
  <si>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</si>
  <si>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</si>
  <si>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</si>
  <si>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</si>
  <si>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</si>
  <si>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</si>
  <si>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</si>
  <si>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</si>
  <si>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</si>
  <si>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</si>
  <si>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</si>
  <si>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</si>
  <si>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</si>
  <si>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</si>
  <si>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</si>
  <si>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</si>
  <si>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</si>
  <si>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</si>
  <si>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</si>
  <si>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</si>
  <si>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</si>
  <si>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</si>
  <si>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</si>
  <si>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</si>
  <si>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</si>
  <si>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</si>
  <si>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</si>
  <si>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</si>
  <si>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</si>
  <si>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</si>
  <si>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</si>
  <si>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</si>
  <si>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</si>
  <si>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</si>
  <si>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</si>
  <si>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</si>
  <si>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</si>
  <si>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</si>
  <si>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</si>
  <si>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</si>
  <si>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</si>
  <si>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</si>
  <si>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</si>
  <si>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</si>
  <si>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</si>
  <si>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</si>
  <si>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</si>
  <si>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</si>
  <si>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</si>
  <si>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</si>
  <si>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</si>
  <si>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</si>
  <si>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</si>
  <si>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</si>
  <si>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</si>
  <si>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</si>
  <si>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</si>
  <si>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</si>
  <si>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</si>
  <si>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</si>
  <si>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</si>
  <si>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</si>
  <si>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</si>
  <si>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</si>
  <si>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</si>
  <si>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</si>
  <si>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</si>
  <si>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</si>
  <si>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</si>
  <si>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</si>
  <si>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</si>
  <si>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</si>
  <si>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</si>
  <si>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</si>
  <si>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</si>
  <si>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</si>
  <si>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</si>
  <si>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</si>
  <si>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</si>
  <si>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</si>
  <si>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</si>
  <si>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</si>
  <si>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</si>
  <si>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</si>
  <si>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</si>
  <si>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</si>
  <si>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</si>
  <si>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</si>
  <si>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</si>
  <si>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</si>
  <si>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</si>
  <si>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</si>
  <si>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</si>
  <si>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</si>
  <si>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</si>
  <si>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</si>
  <si>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</si>
  <si>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</si>
  <si>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</si>
  <si>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</si>
  <si>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</si>
  <si>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</si>
  <si>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</si>
  <si>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</si>
  <si>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</si>
  <si>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</si>
  <si>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</si>
  <si>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</si>
  <si>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</si>
  <si>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</si>
  <si>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</si>
  <si>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</si>
  <si>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</si>
  <si>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</si>
  <si>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</si>
  <si>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</si>
  <si>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</si>
  <si>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</si>
  <si>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</si>
  <si>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</si>
  <si>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</si>
  <si>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</si>
  <si>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</si>
  <si>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</si>
  <si>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</si>
  <si>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</si>
  <si>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</si>
  <si>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</si>
  <si>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</si>
  <si>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</si>
  <si>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</si>
  <si>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</si>
  <si>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</si>
  <si>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</si>
  <si>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</si>
  <si>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</si>
  <si>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</si>
  <si>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</si>
  <si>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</si>
  <si>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</si>
  <si>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</si>
  <si>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</si>
  <si>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</si>
  <si>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</si>
  <si>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</si>
  <si>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</si>
  <si>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</si>
  <si>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</si>
  <si>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</si>
  <si>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</si>
  <si>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</si>
  <si>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</si>
  <si>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</si>
  <si>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</si>
  <si>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</si>
  <si>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</si>
  <si>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</si>
  <si>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</si>
  <si>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</si>
  <si>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</si>
  <si>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</si>
  <si>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</si>
  <si>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</si>
  <si>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</si>
  <si>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</si>
  <si>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</si>
  <si>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</si>
  <si>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</si>
  <si>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</si>
  <si>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</si>
  <si>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</si>
  <si>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</si>
  <si>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</si>
  <si>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</si>
  <si>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</si>
  <si>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</si>
  <si>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</si>
  <si>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</si>
  <si>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</si>
  <si>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</si>
  <si>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</si>
  <si>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</si>
  <si>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</si>
  <si>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</si>
  <si>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</si>
  <si>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</si>
  <si>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</si>
  <si>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</si>
  <si>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</si>
  <si>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</si>
  <si>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</si>
  <si>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</si>
  <si>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</si>
  <si>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</si>
  <si>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</si>
  <si>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</si>
  <si>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</si>
  <si>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</si>
  <si>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</si>
  <si>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</si>
  <si>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</si>
  <si>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</si>
  <si>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</si>
  <si>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</si>
  <si>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</si>
  <si>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</si>
  <si>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</si>
  <si>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</si>
  <si>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</si>
  <si>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</si>
  <si>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</si>
  <si>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</si>
  <si>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</si>
  <si>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</si>
  <si>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</si>
  <si>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</si>
  <si>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</si>
  <si>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</si>
  <si>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</si>
  <si>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</si>
  <si>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</si>
  <si>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</si>
  <si>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</si>
  <si>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</si>
  <si>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</si>
  <si>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</si>
  <si>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</si>
  <si>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</si>
  <si>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</si>
  <si>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</si>
  <si>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</si>
  <si>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</si>
  <si>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</si>
  <si>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</si>
  <si>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</si>
  <si>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</si>
  <si>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</si>
  <si>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</si>
  <si>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</si>
  <si>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</si>
  <si>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</si>
  <si>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</si>
  <si>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</si>
  <si>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</si>
  <si>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</si>
  <si>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</si>
  <si>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</si>
  <si>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</si>
  <si>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</si>
  <si>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</si>
  <si>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</si>
  <si>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</si>
  <si>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</si>
  <si>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</si>
  <si>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</si>
  <si>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</si>
  <si>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</si>
  <si>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</si>
  <si>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</si>
  <si>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</si>
  <si>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</si>
  <si>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</si>
  <si>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</si>
  <si>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</si>
  <si>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</si>
  <si>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</si>
  <si>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</si>
  <si>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</si>
  <si>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</si>
  <si>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</si>
  <si>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</si>
  <si>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</si>
  <si>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</si>
  <si>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</si>
  <si>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</si>
  <si>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</si>
  <si>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</si>
  <si>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</si>
  <si>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</si>
  <si>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</si>
  <si>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</si>
  <si>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</si>
  <si>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</si>
  <si>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</si>
  <si>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</si>
  <si>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</si>
  <si>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</si>
  <si>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</si>
  <si>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</si>
  <si>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</si>
  <si>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</si>
  <si>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</si>
  <si>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</si>
  <si>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</si>
  <si>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</si>
  <si>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</si>
  <si>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</si>
  <si>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</si>
  <si>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</si>
  <si>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</si>
  <si>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</si>
  <si>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</si>
  <si>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</si>
  <si>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</si>
  <si>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</si>
  <si>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</si>
  <si>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</si>
  <si>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</si>
  <si>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</si>
  <si>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</si>
  <si>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</si>
  <si>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</si>
  <si>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</si>
  <si>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</si>
  <si>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</si>
  <si>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</si>
  <si>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</si>
  <si>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</si>
  <si>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</si>
  <si>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</si>
  <si>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</si>
  <si>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</si>
  <si>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</si>
  <si>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</si>
  <si>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</si>
  <si>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</si>
  <si>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</si>
  <si>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</si>
  <si>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</si>
  <si>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</si>
  <si>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</si>
  <si>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</si>
  <si>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</si>
  <si>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</si>
  <si>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</si>
  <si>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</si>
  <si>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</si>
  <si>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</si>
  <si>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</si>
  <si>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</si>
  <si>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</si>
  <si>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</si>
  <si>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</si>
  <si>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</si>
  <si>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</si>
  <si>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</si>
  <si>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</si>
  <si>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</si>
  <si>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</si>
  <si>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</si>
  <si>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</si>
  <si>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</si>
  <si>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</si>
  <si>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</si>
  <si>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</si>
  <si>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</si>
  <si>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</si>
  <si>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</si>
  <si>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</si>
  <si>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</si>
  <si>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</si>
  <si>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</si>
  <si>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</si>
  <si>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</si>
  <si>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</si>
  <si>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</si>
  <si>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</si>
  <si>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</si>
  <si>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</si>
  <si>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</si>
  <si>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</si>
  <si>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</si>
  <si>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</si>
  <si>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</si>
  <si>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</si>
  <si>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</si>
  <si>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</si>
  <si>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</si>
  <si>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</si>
  <si>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</si>
  <si>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</si>
  <si>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</si>
  <si>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</si>
  <si>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</si>
  <si>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</si>
  <si>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</si>
  <si>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</si>
  <si>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</si>
  <si>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</si>
  <si>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</si>
  <si>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</si>
  <si>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</si>
  <si>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</si>
  <si>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</si>
  <si>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</si>
  <si>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</si>
  <si>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</si>
  <si>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</si>
  <si>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</si>
  <si>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</si>
  <si>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</si>
  <si>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</si>
  <si>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</si>
  <si>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</si>
  <si>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</si>
  <si>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</si>
  <si>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</si>
  <si>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</si>
  <si>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</si>
  <si>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</si>
  <si>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</si>
  <si>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</si>
  <si>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</si>
  <si>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</si>
  <si>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</si>
  <si>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</si>
  <si>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</si>
  <si>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</si>
  <si>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</si>
  <si>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</si>
  <si>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</si>
  <si>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</si>
  <si>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</si>
  <si>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</si>
  <si>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</si>
  <si>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</si>
  <si>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</si>
  <si>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</si>
  <si>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</si>
  <si>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</si>
  <si>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</si>
  <si>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</si>
  <si>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</si>
  <si>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</si>
  <si>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</si>
  <si>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</si>
  <si>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</si>
  <si>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</si>
  <si>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</si>
  <si>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</si>
  <si>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</si>
  <si>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</si>
  <si>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</si>
  <si>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</si>
  <si>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</si>
  <si>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</si>
  <si>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</si>
  <si>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</si>
  <si>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</si>
  <si>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</si>
  <si>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</si>
  <si>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</si>
  <si>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</si>
  <si>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</si>
  <si>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</si>
  <si>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</si>
  <si>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</si>
  <si>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</si>
  <si>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</si>
  <si>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</si>
  <si>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</si>
  <si>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</si>
  <si>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</si>
  <si>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</si>
  <si>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</si>
  <si>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</si>
  <si>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</si>
  <si>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</si>
  <si>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</si>
  <si>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</si>
  <si>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</si>
  <si>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</si>
  <si>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</si>
  <si>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</si>
  <si>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</si>
  <si>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</si>
  <si>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</si>
  <si>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</si>
  <si>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</si>
  <si>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</si>
  <si>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</si>
  <si>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</si>
  <si>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</si>
  <si>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</si>
  <si>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</si>
  <si>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</si>
  <si>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</si>
  <si>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</si>
  <si>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</si>
  <si>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</si>
  <si>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</si>
  <si>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</si>
  <si>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</si>
  <si>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</si>
  <si>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</si>
  <si>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</si>
  <si>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</si>
  <si>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</si>
  <si>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</si>
  <si>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</si>
  <si>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</si>
  <si>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</si>
  <si>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</si>
  <si>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</si>
  <si>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</si>
  <si>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</si>
  <si>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</si>
  <si>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</si>
  <si>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</si>
  <si>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</si>
  <si>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</si>
  <si>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</si>
  <si>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</si>
  <si>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</si>
  <si>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</si>
  <si>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</si>
  <si>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</si>
  <si>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</si>
  <si>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</si>
  <si>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</si>
  <si>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</si>
  <si>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</si>
  <si>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</si>
  <si>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</si>
  <si>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</si>
  <si>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</si>
  <si>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</si>
  <si>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</si>
  <si>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</si>
  <si>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</si>
  <si>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</si>
  <si>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</si>
  <si>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</si>
  <si>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</si>
  <si>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</si>
  <si>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</si>
  <si>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</si>
  <si>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</si>
  <si>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</si>
  <si>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</si>
  <si>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</si>
  <si>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</si>
  <si>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</si>
  <si>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</si>
  <si>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</si>
  <si>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</si>
  <si>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</si>
  <si>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</si>
  <si>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</si>
  <si>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</si>
  <si>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</si>
  <si>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</si>
  <si>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</si>
  <si>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</si>
  <si>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</si>
  <si>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</si>
  <si>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</si>
  <si>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</si>
  <si>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</si>
  <si>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</si>
  <si>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</si>
  <si>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</si>
  <si>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</si>
  <si>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</si>
  <si>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</si>
  <si>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</si>
  <si>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</si>
  <si>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</si>
  <si>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</si>
  <si>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</si>
  <si>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</si>
  <si>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</si>
  <si>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</si>
  <si>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</si>
  <si>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</si>
  <si>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</si>
  <si>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</si>
  <si>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</si>
  <si>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</si>
  <si>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</si>
  <si>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</si>
  <si>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</si>
  <si>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</si>
  <si>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</si>
  <si>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</si>
  <si>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</si>
  <si>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</si>
  <si>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</si>
  <si>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</si>
  <si>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</si>
  <si>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</si>
  <si>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</si>
  <si>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</si>
  <si>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</si>
  <si>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</si>
  <si>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</si>
  <si>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</si>
  <si>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</si>
  <si>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</si>
  <si>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</si>
  <si>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</si>
  <si>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</si>
  <si>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</si>
  <si>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</si>
  <si>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</si>
  <si>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</si>
  <si>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</si>
  <si>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</si>
  <si>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</si>
  <si>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</si>
  <si>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</si>
  <si>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</si>
  <si>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</si>
  <si>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</si>
  <si>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</si>
  <si>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</si>
  <si>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</si>
  <si>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</si>
  <si>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</si>
  <si>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</si>
  <si>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</si>
  <si>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</si>
  <si>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</si>
  <si>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</si>
  <si>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</si>
  <si>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</si>
  <si>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</si>
  <si>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</si>
  <si>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</si>
  <si>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</si>
  <si>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</si>
  <si>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</si>
  <si>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</si>
  <si>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</si>
  <si>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</si>
  <si>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</si>
  <si>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</si>
  <si>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</si>
  <si>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</si>
  <si>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</si>
  <si>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</si>
  <si>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</si>
  <si>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</si>
  <si>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</si>
  <si>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</si>
  <si>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</si>
  <si>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</si>
  <si>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</si>
  <si>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</si>
  <si>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</si>
  <si>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</si>
  <si>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</si>
  <si>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</si>
  <si>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</si>
  <si>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</si>
  <si>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</si>
  <si>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</si>
  <si>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</si>
  <si>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</si>
  <si>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</si>
  <si>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</si>
  <si>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</si>
  <si>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</si>
  <si>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</si>
  <si>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</si>
  <si>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</si>
  <si>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</si>
  <si>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</si>
  <si>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</si>
  <si>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</si>
  <si>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</si>
  <si>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</si>
  <si>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</si>
  <si>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</si>
  <si>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</si>
  <si>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</si>
  <si>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</si>
  <si>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</si>
  <si>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</si>
  <si>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</si>
  <si>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</si>
  <si>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</si>
  <si>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</si>
  <si>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</si>
  <si>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</si>
  <si>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</si>
  <si>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</si>
  <si>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</si>
  <si>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</si>
  <si>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</si>
  <si>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</si>
  <si>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</si>
  <si>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</si>
  <si>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</si>
  <si>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</si>
  <si>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</si>
  <si>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</si>
  <si>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</si>
  <si>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</si>
  <si>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</si>
  <si>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</si>
  <si>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</si>
  <si>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</si>
  <si>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</si>
  <si>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</si>
  <si>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</si>
  <si>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</si>
  <si>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</si>
  <si>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</si>
  <si>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</si>
  <si>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</si>
  <si>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</si>
  <si>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</si>
  <si>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</si>
  <si>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</si>
  <si>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</si>
  <si>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</si>
  <si>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</si>
  <si>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</si>
  <si>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</si>
  <si>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</si>
  <si>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</si>
  <si>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</si>
  <si>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</si>
  <si>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</si>
  <si>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</si>
  <si>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</si>
  <si>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</si>
  <si>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</si>
  <si>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</si>
  <si>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</si>
  <si>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</si>
  <si>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</si>
  <si>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</si>
  <si>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</si>
  <si>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</si>
  <si>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</si>
  <si>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</si>
  <si>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</si>
  <si>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</si>
  <si>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</si>
  <si>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</si>
  <si>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</si>
  <si>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</si>
  <si>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</si>
  <si>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</si>
  <si>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</si>
  <si>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</si>
  <si>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</si>
  <si>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</si>
  <si>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</si>
  <si>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</si>
  <si>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</si>
  <si>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</si>
  <si>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</si>
  <si>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</si>
  <si>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</si>
  <si>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</si>
  <si>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</si>
  <si>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</si>
  <si>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</si>
  <si>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</si>
  <si>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</si>
  <si>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</si>
  <si>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</si>
  <si>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</si>
  <si>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</si>
  <si>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</si>
  <si>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</si>
  <si>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</si>
  <si>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</si>
  <si>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</si>
  <si>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</si>
  <si>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</si>
  <si>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</si>
  <si>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</si>
  <si>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</si>
  <si>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</si>
  <si>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</si>
  <si>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</si>
  <si>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</si>
  <si>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</si>
  <si>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</si>
  <si>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</si>
  <si>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</si>
  <si>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</si>
  <si>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</si>
  <si>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</si>
  <si>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</si>
  <si>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</si>
  <si>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</si>
  <si>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</si>
  <si>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</si>
  <si>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</si>
  <si>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</si>
  <si>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</si>
  <si>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</si>
  <si>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</si>
  <si>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</si>
  <si>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</si>
  <si>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</si>
  <si>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</si>
  <si>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</si>
  <si>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</si>
  <si>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</si>
  <si>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</si>
  <si>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</si>
  <si>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</si>
  <si>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</si>
  <si>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</si>
  <si>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</si>
  <si>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</si>
  <si>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</si>
  <si>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</si>
  <si>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</si>
  <si>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</si>
  <si>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</si>
  <si>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</si>
  <si>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</si>
  <si>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</si>
  <si>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</si>
  <si>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</si>
  <si>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</si>
  <si>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</si>
  <si>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</si>
  <si>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</si>
  <si>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</si>
  <si>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</si>
  <si>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</si>
  <si>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</si>
  <si>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</si>
  <si>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</si>
  <si>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</si>
  <si>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</si>
  <si>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</si>
  <si>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</si>
  <si>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</si>
  <si>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</si>
  <si>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</si>
  <si>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</si>
  <si>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</si>
  <si>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</si>
  <si>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</si>
  <si>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</si>
  <si>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</si>
  <si>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</si>
  <si>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</si>
  <si>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</si>
  <si>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</si>
  <si>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</si>
  <si>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</si>
  <si>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</si>
  <si>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</si>
  <si>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</si>
  <si>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</si>
  <si>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</si>
  <si>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</si>
  <si>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</si>
  <si>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</si>
  <si>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</si>
  <si>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</si>
  <si>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</si>
  <si>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</si>
  <si>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</si>
  <si>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</si>
  <si>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</si>
  <si>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</si>
  <si>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</si>
  <si>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</si>
  <si>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</si>
  <si>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</si>
  <si>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</si>
  <si>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</si>
  <si>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</si>
  <si>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</si>
  <si>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</si>
  <si>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</si>
  <si>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</si>
  <si>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</si>
  <si>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</si>
  <si>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</si>
  <si>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</si>
  <si>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</si>
  <si>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</si>
  <si>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</si>
  <si>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</si>
  <si>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</si>
  <si>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</si>
  <si>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</si>
  <si>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</si>
  <si>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</si>
  <si>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</si>
  <si>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</si>
  <si>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</si>
  <si>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</si>
  <si>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</si>
  <si>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</si>
  <si>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</si>
  <si>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</si>
  <si>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</si>
  <si>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</si>
  <si>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</si>
  <si>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</si>
  <si>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</si>
  <si>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</si>
  <si>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</si>
  <si>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</si>
  <si>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</si>
  <si>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</si>
  <si>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</si>
  <si>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</si>
  <si>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</si>
  <si>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</si>
  <si>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</si>
  <si>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</si>
  <si>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</si>
  <si>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</si>
  <si>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</si>
  <si>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</si>
  <si>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</si>
  <si>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</si>
  <si>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</si>
  <si>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</si>
  <si>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</si>
  <si>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</si>
  <si>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</si>
  <si>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</si>
  <si>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</si>
  <si>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</si>
  <si>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</si>
  <si>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</si>
  <si>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</si>
  <si>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</si>
  <si>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</si>
  <si>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</si>
  <si>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</si>
  <si>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</si>
  <si>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</si>
  <si>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</si>
  <si>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</si>
  <si>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</si>
  <si>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</si>
  <si>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</si>
  <si>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</si>
  <si>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</si>
  <si>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</si>
  <si>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</si>
  <si>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</si>
  <si>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</si>
  <si>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</si>
  <si>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</si>
  <si>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</si>
  <si>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</si>
  <si>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</si>
  <si>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</si>
  <si>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</si>
  <si>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</si>
  <si>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</si>
  <si>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</si>
  <si>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</si>
  <si>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</si>
  <si>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</si>
  <si>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</si>
  <si>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</si>
  <si>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</si>
  <si>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</si>
  <si>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</si>
  <si>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</si>
  <si>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</si>
  <si>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</si>
  <si>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</si>
  <si>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</si>
  <si>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</si>
  <si>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</si>
  <si>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</si>
  <si>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</si>
  <si>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</si>
  <si>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</si>
  <si>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</si>
  <si>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</si>
  <si>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</si>
  <si>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</si>
  <si>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</si>
  <si>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</si>
  <si>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</si>
  <si>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</si>
  <si>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</si>
  <si>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</si>
  <si>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</si>
  <si>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</si>
  <si>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</si>
  <si>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</si>
  <si>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</si>
  <si>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</si>
  <si>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</si>
  <si>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</si>
  <si>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</si>
  <si>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</si>
  <si>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</si>
  <si>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</si>
  <si>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</si>
  <si>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</si>
  <si>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</si>
  <si>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</si>
  <si>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</si>
  <si>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</si>
  <si>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</si>
  <si>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</si>
  <si>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</si>
  <si>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</si>
  <si>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</si>
  <si>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</si>
  <si>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</si>
  <si>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</si>
  <si>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</si>
  <si>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</si>
  <si>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</si>
  <si>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</si>
  <si>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</si>
  <si>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</si>
  <si>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</si>
  <si>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</si>
  <si>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</si>
  <si>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</si>
  <si>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</si>
  <si>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</si>
  <si>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</si>
  <si>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</si>
  <si>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</si>
  <si>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</si>
  <si>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</si>
  <si>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</si>
  <si>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</si>
  <si>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</si>
  <si>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</si>
  <si>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</si>
  <si>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</si>
  <si>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</si>
  <si>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</si>
  <si>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</si>
  <si>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</si>
  <si>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</si>
  <si>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</si>
  <si>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</si>
  <si>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</si>
  <si>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</si>
  <si>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</si>
  <si>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</si>
  <si>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</si>
  <si>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</si>
  <si>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</si>
  <si>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</si>
  <si>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</si>
  <si>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</si>
  <si>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</si>
  <si>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</si>
  <si>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</si>
  <si>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</si>
  <si>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</si>
  <si>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</si>
  <si>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</si>
  <si>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</si>
  <si>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</si>
  <si>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</si>
  <si>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</si>
  <si>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</si>
  <si>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</si>
  <si>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</si>
  <si>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</si>
  <si>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</si>
  <si>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</si>
  <si>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</si>
  <si>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</si>
  <si>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</si>
  <si>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</si>
  <si>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</si>
  <si>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</si>
  <si>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</si>
  <si>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</si>
  <si>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</si>
  <si>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</si>
  <si>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</si>
  <si>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</si>
  <si>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</si>
  <si>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</si>
  <si>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</si>
  <si>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</si>
  <si>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</si>
  <si>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</si>
  <si>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</si>
  <si>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</si>
  <si>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</si>
  <si>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</si>
  <si>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</si>
  <si>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</si>
  <si>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</si>
  <si>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</si>
  <si>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</si>
  <si>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</si>
  <si>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</si>
  <si>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</si>
  <si>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</si>
  <si>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</si>
  <si>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</si>
  <si>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</si>
  <si>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</si>
  <si>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</si>
  <si>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</si>
  <si>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</si>
  <si>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</si>
  <si>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</si>
  <si>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</si>
  <si>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</si>
  <si>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</si>
  <si>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</si>
  <si>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</si>
  <si>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</si>
  <si>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</si>
  <si>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</si>
  <si>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</si>
  <si>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</si>
  <si>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</si>
  <si>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</si>
  <si>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</si>
  <si>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</si>
  <si>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</si>
  <si>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</si>
  <si>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</si>
  <si>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</si>
  <si>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</si>
  <si>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</si>
  <si>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</si>
  <si>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</si>
  <si>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</si>
  <si>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</si>
  <si>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</si>
  <si>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</si>
  <si>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</si>
  <si>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</si>
  <si>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</si>
  <si>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</si>
  <si>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</si>
  <si>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</si>
  <si>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</si>
  <si>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</si>
  <si>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</si>
  <si>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</si>
  <si>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</si>
  <si>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</si>
  <si>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</si>
  <si>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</si>
  <si>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</si>
  <si>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</si>
  <si>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</si>
  <si>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</si>
  <si>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</si>
  <si>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</si>
  <si>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</si>
  <si>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</si>
  <si>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</si>
  <si>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</si>
  <si>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</si>
  <si>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</si>
  <si>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</si>
  <si>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</si>
  <si>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</si>
  <si>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</si>
  <si>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</si>
  <si>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</si>
  <si>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</si>
  <si>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</si>
  <si>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</si>
  <si>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</si>
  <si>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</si>
  <si>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</si>
  <si>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</si>
  <si>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</si>
  <si>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</si>
  <si>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</si>
  <si>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</si>
  <si>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</si>
  <si>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</si>
  <si>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</si>
  <si>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</si>
  <si>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</si>
  <si>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</si>
  <si>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</si>
  <si>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</si>
  <si>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</si>
  <si>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</si>
  <si>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</si>
  <si>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</si>
  <si>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</si>
  <si>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</si>
  <si>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</si>
  <si>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</si>
  <si>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</si>
  <si>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</si>
  <si>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</si>
  <si>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</si>
  <si>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</si>
  <si>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</si>
  <si>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</si>
  <si>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</si>
  <si>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</si>
  <si>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</si>
  <si>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</si>
  <si>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</si>
  <si>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</si>
  <si>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</si>
  <si>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</si>
  <si>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</si>
  <si>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</si>
  <si>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</si>
  <si>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</si>
  <si>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</si>
  <si>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</si>
  <si>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</si>
  <si>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</si>
  <si>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</si>
  <si>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</si>
  <si>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</si>
  <si>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</si>
  <si>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</si>
  <si>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</si>
  <si>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</si>
  <si>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</si>
  <si>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</si>
  <si>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</si>
  <si>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</si>
  <si>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</si>
  <si>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</si>
  <si>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</si>
  <si>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</si>
  <si>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</si>
  <si>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</si>
  <si>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</si>
  <si>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</si>
  <si>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</si>
  <si>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</si>
  <si>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</si>
  <si>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</si>
  <si>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</si>
  <si>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</si>
  <si>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</si>
  <si>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</si>
  <si>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</si>
  <si>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</si>
  <si>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</si>
  <si>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</si>
  <si>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</si>
  <si>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</si>
  <si>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</si>
  <si>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</si>
  <si>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</si>
  <si>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</si>
  <si>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</si>
  <si>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</si>
  <si>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</si>
  <si>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</si>
  <si>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</si>
  <si>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</si>
  <si>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</si>
  <si>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</si>
  <si>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</si>
  <si>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</si>
  <si>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</si>
  <si>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</si>
  <si>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</si>
  <si>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</si>
  <si>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</si>
  <si>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</si>
  <si>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</si>
  <si>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</si>
  <si>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</si>
  <si>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</si>
  <si>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</si>
  <si>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</si>
  <si>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</si>
  <si>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</si>
  <si>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</si>
  <si>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</si>
  <si>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</si>
  <si>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</si>
  <si>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</si>
  <si>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</si>
  <si>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</si>
  <si>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</si>
  <si>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</si>
  <si>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</si>
  <si>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</si>
  <si>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</si>
  <si>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</si>
  <si>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</si>
  <si>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</si>
  <si>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</si>
  <si>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</si>
  <si>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</si>
  <si>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</si>
  <si>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</si>
  <si>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</si>
  <si>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</si>
  <si>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</si>
  <si>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</si>
  <si>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</si>
  <si>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</si>
  <si>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</si>
  <si>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</si>
  <si>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</si>
  <si>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</si>
  <si>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</si>
  <si>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</si>
  <si>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</si>
  <si>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</si>
  <si>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</si>
  <si>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</si>
  <si>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</si>
  <si>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</si>
  <si>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</si>
  <si>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</si>
  <si>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</si>
  <si>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</si>
  <si>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</si>
  <si>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</si>
  <si>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</si>
  <si>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</si>
  <si>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</si>
  <si>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</si>
  <si>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</si>
  <si>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</si>
  <si>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</si>
  <si>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</si>
  <si>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</si>
  <si>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</si>
  <si>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</si>
  <si>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</si>
  <si>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</si>
  <si>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</si>
  <si>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</si>
  <si>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</si>
  <si>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</si>
  <si>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</si>
  <si>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</si>
  <si>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</si>
  <si>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</si>
  <si>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</si>
  <si>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</si>
  <si>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</si>
  <si>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</si>
  <si>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</si>
  <si>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</si>
  <si>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</si>
  <si>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</si>
  <si>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</si>
  <si>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</si>
  <si>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</si>
  <si>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</si>
  <si>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</si>
  <si>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</si>
  <si>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</si>
  <si>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</si>
  <si>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</si>
  <si>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</si>
  <si>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</si>
  <si>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</si>
  <si>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</si>
  <si>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</si>
  <si>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</si>
  <si>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</si>
  <si>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</si>
  <si>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</si>
  <si>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</si>
  <si>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</si>
  <si>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</si>
  <si>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</si>
  <si>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</si>
  <si>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</si>
  <si>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</si>
  <si>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</si>
  <si>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</si>
  <si>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</si>
  <si>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</si>
  <si>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</si>
  <si>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</si>
  <si>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</si>
  <si>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</si>
  <si>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</si>
  <si>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</si>
  <si>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</si>
  <si>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</si>
  <si>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</si>
  <si>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</si>
  <si>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</si>
  <si>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</si>
  <si>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</si>
  <si>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</si>
  <si>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</si>
  <si>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</si>
  <si>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</si>
  <si>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</si>
  <si>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</si>
  <si>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</si>
  <si>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</si>
  <si>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</si>
  <si>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</si>
  <si>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</si>
  <si>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</si>
  <si>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</si>
  <si>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</si>
  <si>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</si>
  <si>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</si>
  <si>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</si>
  <si>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</si>
  <si>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</si>
  <si>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</si>
  <si>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</si>
  <si>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</si>
  <si>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</si>
  <si>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</si>
  <si>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</si>
  <si>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</si>
  <si>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</si>
  <si>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</si>
  <si>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</si>
  <si>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</si>
  <si>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</si>
  <si>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</si>
  <si>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</si>
  <si>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</si>
  <si>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</si>
  <si>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</si>
  <si>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</si>
  <si>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</si>
  <si>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</si>
  <si>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</si>
  <si>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</si>
  <si>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</si>
  <si>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</si>
  <si>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</si>
  <si>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</si>
  <si>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</si>
  <si>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</si>
  <si>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</si>
  <si>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</si>
  <si>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</si>
  <si>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</si>
  <si>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</si>
  <si>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</si>
  <si>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</si>
  <si>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</si>
  <si>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</si>
  <si>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</si>
  <si>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</si>
  <si>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</si>
  <si>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</si>
  <si>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</si>
  <si>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</si>
  <si>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</si>
  <si>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</si>
  <si>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</si>
  <si>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</si>
  <si>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</si>
  <si>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</si>
  <si>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</si>
  <si>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</si>
  <si>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</si>
  <si>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</si>
  <si>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</si>
  <si>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</si>
  <si>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</si>
  <si>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</si>
  <si>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</si>
  <si>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</si>
  <si>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</si>
  <si>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</si>
  <si>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</si>
  <si>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</si>
  <si>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</si>
  <si>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</si>
  <si>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</si>
  <si>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</si>
  <si>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</si>
  <si>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</si>
  <si>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</si>
  <si>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</si>
  <si>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</si>
  <si>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</si>
  <si>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</si>
  <si>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</si>
  <si>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</si>
  <si>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</si>
  <si>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</si>
  <si>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</si>
  <si>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</si>
  <si>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</si>
  <si>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</si>
  <si>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</si>
  <si>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</si>
  <si>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</si>
  <si>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</si>
  <si>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</si>
  <si>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</si>
  <si>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</si>
  <si>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</si>
  <si>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</si>
  <si>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</si>
  <si>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</si>
  <si>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</si>
  <si>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</si>
  <si>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</si>
  <si>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</si>
  <si>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</si>
  <si>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</si>
  <si>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</si>
  <si>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</si>
  <si>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</si>
  <si>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</si>
  <si>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</si>
  <si>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</si>
  <si>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</si>
  <si>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</si>
  <si>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</si>
  <si>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</si>
  <si>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</si>
  <si>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</si>
  <si>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</si>
  <si>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</si>
  <si>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</si>
  <si>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</si>
  <si>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</si>
  <si>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</si>
  <si>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</si>
  <si>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</si>
  <si>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</si>
  <si>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</si>
  <si>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</si>
  <si>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</si>
  <si>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</si>
  <si>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</si>
  <si>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</si>
  <si>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</si>
  <si>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</si>
  <si>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</si>
  <si>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</si>
  <si>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</si>
  <si>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</si>
  <si>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</si>
  <si>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</si>
  <si>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</si>
  <si>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</si>
  <si>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</si>
  <si>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</si>
  <si>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</si>
  <si>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</si>
  <si>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</si>
  <si>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</si>
  <si>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</si>
  <si>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</si>
  <si>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</si>
  <si>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</si>
  <si>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</si>
  <si>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</si>
  <si>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</si>
  <si>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</si>
  <si>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</si>
  <si>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</si>
  <si>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</si>
  <si>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</si>
  <si>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</si>
  <si>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</si>
  <si>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</si>
  <si>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</si>
  <si>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</si>
  <si>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</si>
  <si>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</si>
  <si>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</si>
  <si>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</si>
  <si>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</si>
  <si>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</si>
  <si>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</si>
  <si>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</si>
  <si>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</si>
  <si>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</si>
  <si>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</si>
  <si>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</si>
  <si>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</si>
  <si>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</si>
  <si>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</si>
  <si>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</si>
  <si>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</si>
  <si>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</si>
  <si>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</si>
  <si>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</si>
  <si>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</si>
  <si>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</si>
  <si>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</si>
  <si>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</si>
  <si>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</si>
  <si>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</si>
  <si>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</si>
  <si>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</si>
  <si>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</si>
  <si>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</si>
  <si>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</si>
  <si>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</si>
  <si>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</si>
  <si>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</si>
  <si>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</si>
  <si>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</si>
  <si>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</si>
  <si>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</si>
  <si>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</si>
  <si>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</si>
  <si>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</si>
  <si>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</si>
  <si>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</si>
  <si>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</si>
  <si>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</si>
  <si>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</si>
  <si>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</si>
  <si>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</si>
  <si>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</si>
  <si>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</si>
  <si>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</si>
  <si>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</si>
  <si>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</si>
  <si>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</si>
  <si>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</si>
  <si>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</si>
  <si>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</si>
  <si>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</si>
  <si>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</si>
  <si>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</si>
  <si>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</si>
  <si>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</si>
  <si>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</si>
  <si>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</si>
  <si>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</si>
  <si>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</si>
  <si>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</si>
  <si>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</si>
  <si>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</si>
  <si>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</si>
  <si>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</si>
  <si>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</si>
  <si>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</si>
  <si>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</si>
  <si>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</si>
  <si>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</si>
  <si>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</si>
  <si>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</si>
  <si>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</si>
  <si>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</si>
  <si>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</si>
  <si>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</si>
  <si>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</si>
  <si>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</si>
  <si>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</si>
  <si>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</si>
  <si>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</si>
  <si>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</si>
  <si>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</si>
  <si>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</si>
  <si>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</si>
  <si>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</si>
  <si>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</si>
  <si>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</si>
  <si>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</si>
  <si>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</si>
  <si>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</si>
  <si>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</si>
  <si>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</si>
  <si>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</si>
  <si>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</si>
  <si>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</si>
  <si>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</si>
  <si>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</si>
  <si>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</si>
  <si>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</si>
  <si>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</si>
  <si>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</si>
  <si>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</si>
  <si>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</si>
  <si>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</si>
  <si>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</si>
  <si>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</si>
  <si>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</si>
  <si>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</si>
  <si>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</si>
  <si>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</si>
  <si>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</si>
  <si>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</si>
  <si>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</si>
  <si>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</si>
  <si>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</si>
  <si>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</si>
  <si>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</si>
  <si>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</si>
  <si>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</si>
  <si>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</si>
  <si>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</si>
  <si>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</si>
  <si>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</si>
  <si>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</si>
  <si>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</si>
  <si>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</si>
  <si>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</si>
  <si>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</si>
  <si>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</si>
  <si>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</si>
  <si>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</si>
  <si>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</si>
  <si>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</si>
  <si>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</si>
  <si>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</si>
  <si>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</si>
  <si>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</si>
  <si>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</si>
  <si>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</si>
  <si>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</si>
  <si>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</si>
  <si>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</si>
  <si>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</si>
  <si>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</si>
  <si>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</si>
  <si>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</si>
  <si>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</si>
  <si>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</si>
  <si>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</si>
  <si>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</si>
  <si>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</si>
  <si>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</si>
  <si>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</si>
  <si>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</si>
  <si>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</si>
  <si>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</si>
  <si>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</si>
  <si>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</si>
  <si>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</si>
  <si>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</si>
  <si>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</si>
  <si>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</si>
  <si>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</si>
  <si>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</si>
  <si>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</si>
  <si>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</si>
  <si>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</si>
  <si>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</si>
  <si>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</si>
  <si>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</si>
  <si>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</si>
  <si>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</si>
  <si>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</si>
  <si>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</si>
  <si>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</si>
  <si>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</si>
  <si>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</si>
  <si>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</si>
  <si>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</si>
  <si>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</si>
  <si>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</si>
  <si>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</si>
  <si>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</si>
  <si>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</si>
  <si>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</si>
  <si>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</si>
  <si>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</si>
  <si>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</si>
  <si>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</si>
  <si>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</si>
  <si>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</si>
  <si>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</si>
  <si>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</si>
  <si>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</si>
  <si>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</si>
  <si>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</si>
  <si>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</si>
  <si>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</si>
  <si>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</si>
  <si>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</si>
  <si>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</si>
  <si>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</si>
  <si>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</si>
  <si>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</si>
  <si>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</si>
  <si>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</si>
  <si>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</si>
  <si>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</si>
  <si>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</si>
  <si>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</si>
  <si>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</si>
  <si>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</si>
  <si>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</si>
  <si>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</si>
  <si>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</si>
  <si>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</si>
  <si>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</si>
  <si>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</si>
  <si>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</si>
  <si>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</si>
  <si>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</si>
  <si>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</si>
  <si>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</si>
  <si>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</si>
  <si>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</si>
  <si>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</si>
  <si>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</si>
  <si>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</si>
  <si>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</si>
  <si>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</si>
  <si>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</si>
  <si>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</si>
  <si>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</si>
  <si>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</si>
  <si>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</si>
  <si>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</si>
  <si>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</si>
  <si>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</si>
  <si>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</si>
  <si>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</si>
  <si>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</si>
  <si>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</si>
  <si>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</si>
  <si>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</si>
  <si>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</si>
  <si>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</si>
  <si>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</si>
  <si>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</si>
  <si>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</si>
  <si>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</si>
  <si>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</si>
  <si>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</si>
  <si>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</si>
  <si>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</si>
  <si>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</si>
  <si>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</si>
  <si>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</si>
  <si>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</si>
  <si>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</si>
  <si>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</si>
  <si>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</si>
  <si>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</si>
  <si>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</si>
  <si>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</si>
  <si>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</si>
  <si>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</si>
  <si>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</si>
  <si>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</si>
  <si>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</si>
  <si>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</si>
  <si>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</si>
  <si>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</si>
  <si>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</si>
  <si>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</si>
  <si>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</si>
  <si>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</si>
  <si>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</si>
  <si>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</si>
  <si>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</si>
  <si>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</si>
  <si>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</si>
  <si>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</si>
  <si>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</si>
  <si>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</si>
  <si>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</si>
  <si>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</si>
  <si>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</si>
  <si>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</si>
  <si>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</si>
  <si>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</si>
  <si>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</si>
  <si>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</si>
  <si>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</si>
  <si>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</si>
  <si>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</si>
  <si>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</si>
  <si>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</si>
  <si>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</si>
  <si>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</si>
  <si>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</si>
  <si>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</si>
  <si>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</si>
  <si>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</si>
  <si>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</si>
  <si>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</si>
  <si>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</si>
  <si>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</si>
  <si>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</si>
  <si>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</si>
  <si>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</si>
  <si>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</si>
  <si>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</si>
  <si>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</si>
  <si>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</si>
  <si>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</si>
  <si>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</si>
  <si>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</si>
  <si>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</si>
  <si>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</si>
  <si>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</si>
  <si>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</si>
  <si>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</si>
  <si>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</si>
  <si>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</si>
  <si>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</si>
  <si>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</si>
  <si>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</si>
  <si>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</si>
  <si>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</si>
  <si>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</si>
  <si>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</si>
  <si>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</si>
  <si>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</si>
  <si>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</si>
  <si>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</si>
  <si>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</si>
  <si>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</si>
  <si>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</si>
  <si>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</si>
  <si>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</si>
  <si>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</si>
  <si>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</si>
  <si>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</si>
  <si>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</si>
  <si>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</si>
  <si>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</si>
  <si>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</si>
  <si>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</si>
  <si>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</si>
  <si>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</si>
  <si>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</si>
  <si>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</si>
  <si>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</si>
  <si>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</si>
  <si>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</si>
  <si>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</si>
  <si>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</si>
  <si>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</si>
  <si>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</si>
  <si>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</si>
  <si>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</si>
  <si>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</si>
  <si>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</si>
  <si>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</si>
  <si>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</si>
  <si>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</si>
  <si>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</si>
  <si>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</si>
  <si>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</si>
  <si>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</si>
  <si>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</si>
  <si>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</si>
  <si>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</si>
  <si>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</si>
  <si>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</si>
  <si>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</si>
  <si>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</si>
  <si>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</si>
  <si>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</si>
  <si>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</si>
  <si>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</si>
  <si>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</si>
  <si>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</si>
  <si>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</si>
  <si>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</si>
  <si>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</si>
  <si>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</si>
  <si>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</si>
  <si>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</si>
  <si>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</si>
  <si>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</si>
  <si>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</si>
  <si>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</si>
  <si>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</si>
  <si>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</si>
  <si>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</si>
  <si>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</si>
  <si>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</si>
  <si>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</si>
  <si>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</si>
  <si>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</si>
  <si>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</si>
  <si>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</si>
  <si>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</si>
  <si>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</si>
  <si>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</si>
  <si>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</si>
  <si>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</si>
  <si>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</si>
  <si>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</si>
  <si>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</si>
  <si>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</si>
  <si>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</si>
  <si>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</si>
  <si>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</si>
  <si>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</si>
  <si>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</si>
  <si>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</si>
  <si>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</si>
  <si>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</si>
  <si>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</si>
  <si>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</si>
  <si>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</si>
  <si>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</si>
  <si>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</si>
  <si>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</si>
  <si>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</si>
  <si>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</si>
  <si>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</si>
  <si>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</si>
  <si>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</si>
  <si>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</si>
  <si>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</si>
  <si>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</si>
  <si>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</si>
  <si>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</si>
  <si>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</si>
  <si>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</si>
  <si>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</si>
  <si>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</si>
  <si>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</si>
  <si>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</si>
  <si>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</si>
  <si>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</si>
  <si>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</si>
  <si>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</si>
  <si>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</si>
  <si>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</si>
  <si>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</si>
  <si>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</si>
  <si>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</si>
  <si>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</si>
  <si>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</si>
  <si>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</si>
  <si>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</si>
  <si>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</si>
  <si>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</si>
  <si>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</si>
  <si>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</si>
  <si>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</si>
  <si>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</si>
  <si>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</si>
  <si>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</si>
  <si>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</si>
  <si>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</si>
  <si>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</si>
  <si>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</si>
  <si>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</si>
  <si>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</si>
  <si>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</si>
  <si>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</si>
  <si>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</si>
  <si>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</si>
  <si>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</si>
  <si>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</si>
  <si>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</si>
  <si>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</si>
  <si>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</si>
  <si>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</si>
  <si>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</si>
  <si>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</si>
  <si>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</si>
  <si>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</si>
  <si>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</si>
  <si>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</si>
  <si>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</si>
  <si>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</si>
  <si>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</si>
  <si>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</si>
  <si>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</si>
  <si>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</si>
  <si>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</si>
  <si>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</si>
  <si>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</si>
  <si>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</si>
  <si>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</si>
  <si>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</si>
  <si>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</si>
  <si>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</si>
  <si>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</si>
  <si>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</si>
  <si>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</si>
  <si>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</si>
  <si>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</si>
  <si>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</si>
  <si>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</si>
  <si>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</si>
  <si>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</si>
  <si>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</si>
  <si>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</si>
  <si>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</si>
  <si>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</si>
  <si>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</si>
  <si>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</si>
  <si>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</si>
  <si>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</si>
  <si>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</si>
  <si>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</si>
  <si>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</si>
  <si>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</si>
  <si>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</si>
  <si>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</si>
  <si>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</si>
  <si>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</si>
  <si>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</si>
  <si>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</si>
  <si>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</si>
  <si>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</si>
  <si>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</si>
  <si>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</si>
  <si>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</si>
  <si>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</si>
  <si>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</si>
  <si>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</si>
  <si>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</si>
  <si>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</si>
  <si>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</si>
  <si>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</si>
  <si>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</si>
  <si>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</si>
  <si>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</si>
  <si>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</si>
  <si>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</si>
  <si>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</si>
  <si>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</si>
  <si>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</si>
  <si>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</si>
  <si>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</si>
  <si>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</si>
  <si>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</si>
  <si>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</si>
  <si>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</si>
  <si>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</si>
  <si>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</si>
  <si>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</si>
  <si>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</si>
  <si>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</si>
  <si>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</si>
  <si>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</si>
  <si>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</si>
  <si>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</si>
  <si>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</si>
  <si>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</si>
  <si>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</si>
  <si>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</si>
  <si>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</si>
  <si>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</si>
  <si>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</si>
  <si>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</si>
  <si>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</si>
  <si>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</si>
  <si>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</si>
  <si>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</si>
  <si>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</si>
  <si>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</si>
  <si>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</si>
  <si>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</si>
  <si>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</si>
  <si>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</si>
  <si>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</si>
  <si>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</si>
  <si>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</si>
  <si>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</si>
  <si>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</si>
  <si>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</si>
  <si>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</si>
  <si>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</si>
  <si>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</si>
  <si>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</si>
  <si>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</si>
  <si>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</si>
  <si>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</si>
  <si>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</si>
  <si>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</si>
  <si>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</si>
  <si>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</si>
  <si>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</si>
  <si>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</si>
  <si>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</si>
  <si>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</si>
  <si>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</si>
  <si>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</si>
  <si>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</si>
  <si>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</si>
  <si>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</si>
  <si>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</si>
  <si>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</si>
  <si>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</si>
  <si>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</si>
  <si>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</si>
  <si>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</si>
  <si>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</si>
  <si>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</si>
  <si>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</si>
  <si>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</si>
  <si>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</si>
  <si>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</si>
  <si>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</si>
  <si>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</si>
  <si>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</si>
  <si>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</si>
  <si>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</si>
  <si>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</si>
  <si>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</si>
  <si>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</si>
  <si>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</si>
  <si>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</si>
  <si>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</si>
  <si>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</si>
  <si>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</si>
  <si>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</si>
  <si>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</si>
  <si>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</si>
  <si>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</si>
  <si>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</si>
  <si>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</si>
  <si>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</si>
  <si>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</si>
  <si>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</si>
  <si>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</si>
  <si>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</si>
  <si>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</si>
  <si>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</si>
  <si>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</si>
  <si>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</si>
  <si>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</si>
  <si>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</si>
  <si>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</si>
  <si>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</si>
  <si>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</si>
  <si>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</si>
  <si>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</si>
  <si>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</si>
  <si>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</si>
  <si>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</si>
  <si>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</si>
  <si>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</si>
  <si>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</si>
  <si>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</si>
  <si>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</si>
  <si>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</si>
  <si>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</si>
  <si>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</si>
  <si>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</si>
  <si>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</si>
  <si>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</si>
  <si>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</si>
  <si>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</si>
  <si>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</si>
  <si>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</si>
  <si>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</si>
  <si>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</si>
  <si>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</si>
  <si>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</si>
  <si>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</si>
  <si>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</si>
  <si>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</si>
  <si>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</si>
  <si>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</si>
  <si>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</si>
  <si>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</si>
  <si>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</si>
  <si>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</si>
  <si>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</si>
  <si>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</si>
  <si>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</si>
  <si>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</si>
  <si>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</si>
  <si>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</si>
  <si>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</si>
  <si>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</si>
  <si>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</si>
  <si>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</si>
  <si>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</si>
  <si>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</si>
  <si>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</si>
  <si>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</si>
  <si>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</si>
  <si>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</si>
  <si>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</si>
  <si>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</si>
  <si>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</si>
  <si>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</si>
  <si>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</si>
  <si>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</si>
  <si>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</si>
  <si>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</si>
  <si>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</si>
  <si>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</si>
  <si>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</si>
  <si>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</si>
  <si>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</si>
  <si>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</si>
  <si>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</si>
  <si>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</si>
  <si>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</si>
  <si>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</si>
  <si>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</si>
  <si>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</si>
  <si>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</si>
  <si>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</si>
  <si>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</si>
  <si>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</si>
  <si>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</si>
  <si>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</si>
  <si>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</si>
  <si>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</si>
  <si>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</si>
  <si>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</si>
  <si>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</si>
  <si>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</si>
  <si>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</si>
  <si>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</si>
  <si>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</si>
  <si>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</si>
  <si>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</si>
  <si>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</si>
  <si>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</si>
  <si>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</si>
  <si>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</si>
  <si>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</si>
  <si>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</si>
  <si>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</si>
  <si>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</si>
  <si>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</si>
  <si>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</si>
  <si>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</si>
  <si>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</si>
  <si>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</si>
  <si>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</si>
  <si>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</si>
  <si>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</si>
  <si>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</si>
  <si>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</si>
  <si>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</si>
  <si>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</si>
  <si>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</si>
  <si>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</si>
  <si>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</si>
  <si>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</si>
  <si>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</si>
  <si>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</si>
  <si>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</si>
  <si>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</si>
  <si>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</si>
  <si>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</si>
  <si>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</si>
  <si>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</si>
  <si>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</si>
  <si>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</si>
  <si>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</si>
  <si>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</si>
  <si>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</si>
  <si>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</si>
  <si>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</si>
  <si>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</si>
  <si>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</si>
  <si>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</si>
  <si>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</si>
  <si>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</si>
  <si>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</si>
  <si>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</si>
  <si>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</si>
  <si>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</si>
  <si>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</si>
  <si>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</si>
  <si>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</si>
  <si>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</si>
  <si>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</si>
  <si>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</si>
  <si>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</si>
  <si>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</si>
  <si>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</si>
  <si>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</si>
  <si>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</si>
  <si>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</si>
  <si>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</si>
  <si>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</si>
  <si>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</si>
  <si>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</si>
  <si>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</si>
  <si>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</si>
  <si>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</si>
  <si>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</si>
  <si>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</si>
  <si>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</si>
  <si>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</si>
  <si>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</si>
  <si>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</si>
  <si>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</si>
  <si>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</si>
  <si>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</si>
  <si>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</si>
  <si>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</si>
  <si>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</si>
  <si>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</si>
  <si>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</si>
  <si>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</si>
  <si>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</si>
  <si>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</si>
  <si>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</si>
  <si>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</si>
  <si>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</si>
  <si>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</si>
  <si>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</si>
  <si>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</si>
  <si>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</si>
  <si>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</si>
  <si>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</si>
  <si>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</si>
  <si>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</si>
  <si>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</si>
  <si>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</si>
  <si>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</si>
  <si>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</si>
  <si>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</si>
  <si>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</si>
  <si>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</si>
  <si>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</si>
  <si>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</si>
  <si>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</si>
  <si>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</si>
  <si>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</si>
  <si>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</si>
  <si>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</si>
  <si>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</si>
  <si>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</si>
  <si>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</si>
  <si>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</si>
  <si>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</si>
  <si>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</si>
  <si>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</si>
  <si>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</si>
  <si>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</si>
  <si>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</si>
  <si>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</si>
  <si>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</si>
  <si>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</si>
  <si>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</si>
  <si>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</si>
  <si>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</si>
  <si>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</si>
  <si>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</si>
  <si>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</si>
  <si>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</si>
  <si>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</si>
  <si>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</si>
  <si>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</si>
  <si>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</si>
  <si>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</si>
  <si>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</si>
  <si>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</si>
  <si>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</si>
  <si>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</si>
  <si>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</si>
  <si>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</si>
  <si>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</si>
  <si>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</si>
  <si>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</si>
  <si>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</si>
  <si>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</si>
  <si>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</si>
  <si>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</si>
  <si>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</si>
  <si>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</si>
  <si>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</si>
  <si>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</si>
  <si>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</si>
  <si>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</si>
  <si>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</si>
  <si>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</si>
  <si>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</si>
  <si>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</si>
  <si>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</si>
  <si>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</si>
  <si>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</si>
  <si>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</si>
  <si>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</si>
  <si>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</si>
  <si>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</si>
  <si>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</si>
  <si>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</si>
  <si>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</si>
  <si>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</si>
  <si>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</si>
  <si>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</si>
  <si>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</si>
  <si>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</si>
  <si>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</si>
  <si>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</si>
  <si>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</si>
  <si>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</si>
  <si>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</si>
  <si>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</si>
  <si>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</si>
  <si>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</si>
  <si>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</si>
  <si>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</si>
  <si>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</si>
  <si>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</si>
  <si>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</si>
  <si>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</si>
  <si>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</si>
  <si>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</si>
  <si>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</si>
  <si>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</si>
  <si>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</si>
  <si>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</si>
  <si>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</si>
  <si>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</si>
  <si>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</si>
  <si>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</si>
  <si>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</si>
  <si>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</si>
  <si>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</si>
  <si>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</si>
  <si>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</si>
  <si>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</si>
  <si>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</si>
  <si>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</si>
  <si>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</si>
  <si>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</si>
  <si>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</si>
  <si>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</si>
  <si>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</si>
  <si>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</si>
  <si>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</si>
  <si>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</si>
  <si>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</si>
  <si>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</si>
  <si>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</si>
  <si>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</si>
  <si>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</si>
  <si>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</si>
  <si>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</si>
  <si>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</si>
  <si>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</si>
  <si>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</si>
  <si>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</si>
  <si>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</si>
  <si>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</si>
  <si>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</si>
  <si>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</si>
  <si>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</si>
  <si>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</si>
  <si>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</si>
  <si>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</si>
  <si>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</si>
  <si>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</si>
  <si>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</si>
  <si>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</si>
  <si>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</si>
  <si>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</si>
  <si>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</si>
  <si>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</si>
  <si>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</si>
  <si>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</si>
  <si>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</si>
  <si>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</si>
  <si>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</si>
  <si>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</si>
  <si>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</si>
  <si>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</si>
  <si>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</si>
  <si>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</si>
  <si>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</si>
  <si>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</si>
  <si>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</si>
  <si>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</si>
  <si>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</si>
  <si>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</si>
  <si>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</si>
  <si>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</si>
  <si>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</si>
  <si>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</si>
  <si>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</si>
  <si>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</si>
  <si>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</si>
  <si>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</si>
  <si>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</si>
  <si>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</si>
  <si>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</si>
  <si>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</si>
  <si>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</si>
  <si>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</si>
  <si>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</si>
  <si>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</si>
  <si>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</si>
  <si>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PCM-20251007-00000849</t>
  </si>
  <si>
    <t>ETA 90 mins</t>
  </si>
  <si>
    <t>PCM-20251007-00000886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</si>
  <si>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</si>
  <si>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</si>
  <si>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</si>
  <si>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</si>
  <si>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</si>
  <si>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</si>
  <si>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</si>
  <si>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</si>
  <si>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</si>
  <si>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</si>
  <si>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</si>
  <si>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</si>
  <si>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</si>
  <si>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</si>
  <si>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</si>
  <si>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</si>
  <si>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</si>
  <si>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</si>
  <si>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</si>
  <si>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</si>
  <si>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</si>
  <si>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</si>
  <si>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</si>
  <si>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</si>
  <si>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</si>
  <si>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</si>
  <si>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</si>
  <si>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</si>
  <si>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</si>
  <si>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</si>
  <si>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</si>
  <si>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</si>
  <si>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</si>
  <si>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</si>
  <si>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</si>
  <si>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</si>
  <si>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</si>
  <si>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</si>
  <si>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</si>
  <si>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</si>
  <si>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</si>
  <si>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</si>
  <si>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</si>
  <si>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</si>
  <si>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</si>
  <si>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</si>
  <si>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</si>
  <si>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</si>
  <si>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</si>
  <si>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</si>
  <si>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</si>
  <si>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</si>
  <si>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</si>
  <si>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</si>
  <si>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</si>
  <si>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</si>
  <si>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</si>
  <si>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</si>
  <si>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</si>
  <si>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</si>
  <si>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</si>
  <si>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</si>
  <si>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</si>
  <si>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</si>
  <si>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</si>
  <si>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</si>
  <si>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</si>
  <si>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</si>
  <si>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</si>
  <si>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</si>
  <si>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</si>
  <si>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</si>
  <si>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</si>
  <si>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</si>
  <si>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</si>
  <si>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</si>
  <si>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</si>
  <si>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</si>
  <si>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</si>
  <si>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</si>
  <si>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</si>
  <si>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</si>
  <si>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</si>
  <si>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</si>
  <si>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</si>
  <si>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</si>
  <si>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 , team access site now.</t>
  </si>
  <si>
    <t>PCM-20251006-00002096</t>
  </si>
  <si>
    <t xml:space="preserve">team his phone OOS may be at site </t>
  </si>
  <si>
    <t>NO PCM</t>
  </si>
  <si>
    <t xml:space="preserve">ETA 10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</si>
  <si>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</si>
  <si>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</si>
  <si>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</si>
  <si>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</si>
  <si>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</si>
  <si>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</si>
  <si>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</si>
  <si>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</si>
  <si>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</si>
  <si>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</si>
  <si>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Site ACCESS ISSUE AS   located at Al Qattan Tourist Village with limited access</t>
  </si>
  <si>
    <t>PCM-20251007-00000712</t>
  </si>
  <si>
    <t>PCM-20251007-00000758</t>
  </si>
  <si>
    <t>jed0022</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</si>
  <si>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</si>
  <si>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</si>
  <si>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</si>
  <si>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</si>
  <si>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</si>
  <si>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 xml:space="preserve">TT-20251007-00851 , witing separate TT </t>
  </si>
  <si>
    <t>Emergency</t>
  </si>
  <si>
    <t xml:space="preserve">EM team need 10 min </t>
  </si>
  <si>
    <t xml:space="preserve">EM team at site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</si>
  <si>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</si>
  <si>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</si>
  <si>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</si>
  <si>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</si>
  <si>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</si>
  <si>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</si>
  <si>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</si>
  <si>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</si>
  <si>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</si>
  <si>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60 mins </t>
  </si>
  <si>
    <t xml:space="preserve">Lte sectors flapping due to REC module faulty // under arrangemnt </t>
  </si>
  <si>
    <t>TT-20251006-01287 // NA</t>
  </si>
  <si>
    <t xml:space="preserve">ETA 30 mins </t>
  </si>
  <si>
    <t>TT-20251007-00649 // NA</t>
  </si>
  <si>
    <t xml:space="preserve">ETA 110 mins </t>
  </si>
  <si>
    <t>Will check aftet TLT0651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</si>
</sst>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
    <sortCondition ref="H1:H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1" totalsRowShown="0" headerRowDxfId="157" dataDxfId="156" headerRowBorderDxfId="154" tableBorderDxfId="155" totalsRowBorderDxfId="153">
  <autoFilter ref="A1:CJ2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4" totalsRowShown="0" headerRowDxfId="64" dataDxfId="63" headerRowBorderDxfId="61" tableBorderDxfId="62">
  <autoFilter ref="A1:L120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3" totalsRowShown="0" headerRowDxfId="31" dataDxfId="30" headerRowBorderDxfId="28" tableBorderDxfId="29">
  <autoFilter ref="A1:L1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0"/>
  <sheetViews>
    <sheetView tabSelected="1"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274.46662627314799</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64" t="s">
        <v>16936</v>
      </c>
      <c r="E3" s="65" t="s">
        <v>38964</v>
      </c>
      <c r="F3" s="66">
        <v>45937.378472222219</v>
      </c>
      <c r="G3" s="67">
        <f ca="1">IFERROR(NOW()-F3,"")</f>
        <v>3.657997685513692E-2</v>
      </c>
      <c r="H3" s="66">
        <v>45937.359722222223</v>
      </c>
      <c r="I3" s="72" t="str">
        <f>IFERROR(VLOOKUP(D3,DB!A:F,6,0),"")</f>
        <v>SCECO</v>
      </c>
      <c r="J3" s="72" t="str">
        <f>IFERROR(VLOOKUP(D3,DB!A:G,7,0),"")</f>
        <v>Dead</v>
      </c>
      <c r="K3" s="68" t="s">
        <v>38967</v>
      </c>
      <c r="L3" s="69" t="str">
        <f>IFERROR(VLOOKUP(D3,DB!A:I,9,0),"")</f>
        <v>Latis</v>
      </c>
    </row>
    <row r="4" spans="1:12" ht="15" customHeight="1">
      <c r="A4" s="63" t="s">
        <v>38968</v>
      </c>
      <c r="B4" s="72" t="str">
        <f>IFERROR(VLOOKUP(D4,DB!A:K,11,0),"")</f>
        <v>R1</v>
      </c>
      <c r="C4" s="64">
        <v>1</v>
      </c>
      <c r="D4" s="64" t="s">
        <v>10038</v>
      </c>
      <c r="E4" s="65" t="s">
        <v>38964</v>
      </c>
      <c r="F4" s="66">
        <v>45937.399398148147</v>
      </c>
      <c r="G4" s="67">
        <f ca="1">IFERROR(NOW()-F4,"")</f>
        <v>1.5654050926968921E-2</v>
      </c>
      <c r="H4" s="66">
        <v>45937.393842592595</v>
      </c>
      <c r="I4" s="72" t="str">
        <f>IFERROR(VLOOKUP(D4,DB!A:F,6,0),"")</f>
        <v>SCECO</v>
      </c>
      <c r="J4" s="72" t="str">
        <f>IFERROR(VLOOKUP(D4,DB!A:G,7,0),"")</f>
        <v>Vandalized</v>
      </c>
      <c r="K4" s="68" t="s">
        <v>38969</v>
      </c>
      <c r="L4" s="69" t="str">
        <f>IFERROR(VLOOKUP(D4,DB!A:I,9,0),"")</f>
        <v>Latis</v>
      </c>
    </row>
    <row r="5" spans="1:12" ht="15" customHeight="1">
      <c r="A5" s="154"/>
      <c r="B5" s="155" t="str">
        <f>IFERROR(VLOOKUP(D5,DB!A:K,11,0),"")</f>
        <v/>
      </c>
      <c r="C5" s="155"/>
      <c r="D5" s="155"/>
      <c r="E5" s="156"/>
      <c r="F5" s="157"/>
      <c r="G5" s="158">
        <f ca="1">IFERROR(NOW()-F5,"")</f>
        <v>45937.415052199074</v>
      </c>
      <c r="H5" s="157"/>
      <c r="I5" s="155" t="str">
        <f>IFERROR(VLOOKUP(D5,DB!A:F,6,0),"")</f>
        <v/>
      </c>
      <c r="J5" s="72" t="str">
        <f>IFERROR(VLOOKUP(D5,DB!A:G,7,0),"")</f>
        <v/>
      </c>
      <c r="K5" s="159"/>
      <c r="L5" s="160" t="str">
        <f>IFERROR(VLOOKUP(D5,DB!A:I,9,0),"")</f>
        <v/>
      </c>
    </row>
    <row r="6" spans="1:12" ht="15" customHeight="1">
      <c r="A6" s="154"/>
      <c r="B6" s="155" t="str">
        <f>IFERROR(VLOOKUP(D6,DB!A:K,11,0),"")</f>
        <v/>
      </c>
      <c r="C6" s="155"/>
      <c r="D6" s="155"/>
      <c r="E6" s="156"/>
      <c r="F6" s="157"/>
      <c r="G6" s="158">
        <f ca="1">IFERROR(NOW()-F6,"")</f>
        <v>45937.415052199074</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45937.415052199074</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45937.415052199074</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45937.415052199074</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45937.415052199074</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9"/>
      <c r="E11" s="156"/>
      <c r="F11" s="157"/>
      <c r="G11" s="158">
        <f ca="1">IFERROR(NOW()-F11,"")</f>
        <v>45937.415052199074</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45937.415052199074</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45937.415052199074</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45937.415052199074</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45937.415052199074</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45937.415052199074</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45937.415052199074</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45937.415052199074</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45937.415052199074</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45937.415052199074</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45937.415052199074</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45937.415052199074</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45937.415052199074</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45937.415052199074</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45937.415052199074</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45937.415052199074</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45937.415052199074</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45937.415052199074</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45937.415052199074</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45937.415052199074</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45937.415052199074</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45937.415052199074</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45937.415052199074</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45937.415052199074</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45937.415052199074</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45937.415052199074</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45937.415052199074</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45937.415052199074</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45937.415052199074</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45937.415052199074</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45937.415052199074</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45937.415052199074</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45937.415052199074</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45937.415052199074</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45937.415052199074</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45937.415052199074</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45937.415052199074</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45937.415052199074</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45937.415052199074</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45937.415052199074</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45937.415052199074</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45937.415052199074</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45937.415052199074</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45937.415052199074</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45937.415052199074</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45937.415052199074</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45937.415052199074</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45937.415052199074</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45937.415052199074</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45937.415052199074</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45937.415052199074</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45937.415052199074</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45937.415052199074</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45937.415052199074</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45937.415052199074</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45937.415052199074</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45937.415052199074</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45937.415052199074</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45937.415052199074</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45937.415052199074</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45937.415052199074</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45937.415052199074</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45937.415052199074</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45937.415052199074</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45937.415052199074</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45937.415052199074</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45937.415052199074</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45937.415052199074</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45937.415052199074</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45937.415052199074</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45937.415052199074</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45937.415052199074</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45937.415052199074</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45937.415052199074</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45937.415052199074</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45937.415052199074</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45937.415052199074</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45937.415052199074</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45937.415052199074</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45937.415052199074</v>
      </c>
      <c r="H90" s="157"/>
      <c r="I90" s="155" t="str">
        <f>IFERROR(VLOOKUP(D90,DB!A:F,6,0),"")</f>
        <v/>
      </c>
      <c r="J90" s="72" t="str">
        <f>IFERROR(VLOOKUP(D90,DB!A:G,7,0),"")</f>
        <v/>
      </c>
      <c r="K90" s="159"/>
      <c r="L90" s="160" t="str">
        <f>IFERROR(VLOOKUP(D90,DB!A:I,9,0),"")</f>
        <v/>
      </c>
    </row>
  </sheetData>
  <customSheetViews>
    <customSheetView guid="{F6042A99-DD27-4453-835D-0834D95730CC}" filter="1" showAutoFilter="1">
      <pageMargins left="0" right="0" top="0" bottom="0" header="0" footer="0"/>
      <autoFilter ref="B1:M1" xr:uid="{45F097E0-3034-4AD7-9669-A13BBD7AB160}"/>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1"/>
  <sheetViews>
    <sheetView workbookViewId="0">
      <selection activeCell="D9" sqref="D9"/>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38970</v>
      </c>
      <c r="N1" s="102" t="s">
        <v>38971</v>
      </c>
      <c r="O1" s="102" t="s">
        <v>38972</v>
      </c>
      <c r="P1" s="102" t="s">
        <v>38973</v>
      </c>
      <c r="Q1" s="102" t="s">
        <v>38974</v>
      </c>
      <c r="R1" s="102" t="s">
        <v>38975</v>
      </c>
      <c r="S1" s="102" t="s">
        <v>38976</v>
      </c>
      <c r="T1" s="102" t="s">
        <v>38977</v>
      </c>
      <c r="U1" s="102" t="s">
        <v>38978</v>
      </c>
      <c r="V1" s="102" t="s">
        <v>38979</v>
      </c>
      <c r="W1" s="102" t="s">
        <v>38980</v>
      </c>
      <c r="X1" s="102" t="s">
        <v>38981</v>
      </c>
      <c r="Y1" s="102" t="s">
        <v>38982</v>
      </c>
      <c r="Z1" s="102" t="s">
        <v>38983</v>
      </c>
      <c r="AA1" s="102" t="s">
        <v>38984</v>
      </c>
      <c r="AB1" s="102" t="s">
        <v>38985</v>
      </c>
      <c r="AC1" s="102" t="s">
        <v>38986</v>
      </c>
      <c r="AD1" s="102" t="s">
        <v>38987</v>
      </c>
      <c r="AE1" s="102" t="s">
        <v>38988</v>
      </c>
      <c r="AF1" s="102" t="s">
        <v>38989</v>
      </c>
      <c r="AG1" s="102" t="s">
        <v>38990</v>
      </c>
      <c r="AH1" s="102" t="s">
        <v>38991</v>
      </c>
      <c r="AI1" s="102" t="s">
        <v>38992</v>
      </c>
      <c r="AJ1" s="102" t="s">
        <v>38993</v>
      </c>
      <c r="AK1" s="102" t="s">
        <v>38994</v>
      </c>
      <c r="AL1" s="102" t="s">
        <v>38995</v>
      </c>
      <c r="AM1" s="102" t="s">
        <v>38996</v>
      </c>
      <c r="AN1" s="102" t="s">
        <v>38997</v>
      </c>
      <c r="AO1" s="102" t="s">
        <v>38998</v>
      </c>
      <c r="AP1" s="102" t="s">
        <v>38999</v>
      </c>
      <c r="AQ1" s="102" t="s">
        <v>39000</v>
      </c>
      <c r="AR1" s="102" t="s">
        <v>39001</v>
      </c>
      <c r="AS1" s="102" t="s">
        <v>39002</v>
      </c>
      <c r="AT1" s="102" t="s">
        <v>39003</v>
      </c>
      <c r="AU1" s="102" t="s">
        <v>39004</v>
      </c>
      <c r="AV1" s="102" t="s">
        <v>39005</v>
      </c>
      <c r="AW1" s="102" t="s">
        <v>39006</v>
      </c>
      <c r="AX1" s="102" t="s">
        <v>39007</v>
      </c>
      <c r="AY1" s="102" t="s">
        <v>39008</v>
      </c>
      <c r="AZ1" s="102" t="s">
        <v>39009</v>
      </c>
      <c r="BA1" s="102" t="s">
        <v>39010</v>
      </c>
      <c r="BB1" s="102" t="s">
        <v>39011</v>
      </c>
      <c r="BC1" s="102" t="s">
        <v>39012</v>
      </c>
      <c r="BD1" s="102" t="s">
        <v>39013</v>
      </c>
      <c r="BE1" s="102" t="s">
        <v>39014</v>
      </c>
      <c r="BF1" s="102" t="s">
        <v>39015</v>
      </c>
      <c r="BG1" s="102" t="s">
        <v>39016</v>
      </c>
      <c r="BH1" s="102" t="s">
        <v>39017</v>
      </c>
      <c r="BI1" s="102" t="s">
        <v>39018</v>
      </c>
      <c r="BJ1" s="102" t="s">
        <v>39019</v>
      </c>
      <c r="BK1" s="102" t="s">
        <v>39020</v>
      </c>
      <c r="BL1" s="102" t="s">
        <v>39021</v>
      </c>
      <c r="BM1" s="102" t="s">
        <v>39022</v>
      </c>
      <c r="BN1" s="102" t="s">
        <v>39023</v>
      </c>
      <c r="BO1" s="102" t="s">
        <v>39024</v>
      </c>
      <c r="BP1" s="102" t="s">
        <v>39025</v>
      </c>
      <c r="BQ1" s="102" t="s">
        <v>39026</v>
      </c>
      <c r="BR1" s="102" t="s">
        <v>39027</v>
      </c>
      <c r="BS1" s="102" t="s">
        <v>39028</v>
      </c>
      <c r="BT1" s="102" t="s">
        <v>39029</v>
      </c>
      <c r="BU1" s="102" t="s">
        <v>39030</v>
      </c>
      <c r="BV1" s="102" t="s">
        <v>39031</v>
      </c>
      <c r="BW1" s="102" t="s">
        <v>39032</v>
      </c>
      <c r="BX1" s="102" t="s">
        <v>39033</v>
      </c>
      <c r="BY1" s="102" t="s">
        <v>39034</v>
      </c>
      <c r="BZ1" s="102" t="s">
        <v>39035</v>
      </c>
      <c r="CA1" s="102" t="s">
        <v>39036</v>
      </c>
      <c r="CB1" s="102" t="s">
        <v>39037</v>
      </c>
      <c r="CC1" s="102" t="s">
        <v>39038</v>
      </c>
      <c r="CD1" s="102" t="s">
        <v>39039</v>
      </c>
      <c r="CE1" s="102" t="s">
        <v>39040</v>
      </c>
      <c r="CF1" s="102" t="s">
        <v>39041</v>
      </c>
      <c r="CG1" s="102" t="s">
        <v>39042</v>
      </c>
      <c r="CH1" s="102" t="s">
        <v>39043</v>
      </c>
      <c r="CI1" s="102" t="s">
        <v>39044</v>
      </c>
      <c r="CJ1" s="102" t="s">
        <v>39045</v>
      </c>
    </row>
    <row r="2" spans="1:88" s="81" customFormat="1" ht="31.5" customHeight="1">
      <c r="A2" s="74" t="s">
        <v>39046</v>
      </c>
      <c r="B2" s="74" t="s">
        <v>27</v>
      </c>
      <c r="C2" s="74">
        <v>1</v>
      </c>
      <c r="D2" s="74" t="s">
        <v>19278</v>
      </c>
      <c r="E2" s="99" t="s">
        <v>39047</v>
      </c>
      <c r="F2" s="87">
        <v>45322.056979166664</v>
      </c>
      <c r="G2" s="88" t="s">
        <v>39048</v>
      </c>
      <c r="H2" s="101">
        <v>45322.050729166665</v>
      </c>
      <c r="I2" s="74" t="s">
        <v>83</v>
      </c>
      <c r="J2" s="74" t="s">
        <v>65</v>
      </c>
      <c r="K2" s="100" t="s">
        <v>39049</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39050</v>
      </c>
      <c r="B3" s="74" t="str">
        <f>IFERROR(VLOOKUP(D3,DB!A:K,11,0),"")</f>
        <v>R2</v>
      </c>
      <c r="C3" s="74">
        <v>1</v>
      </c>
      <c r="D3" s="74" t="s">
        <v>31078</v>
      </c>
      <c r="E3" s="87" t="s">
        <v>38964</v>
      </c>
      <c r="F3" s="87">
        <v>45806.727083333331</v>
      </c>
      <c r="G3" s="88">
        <f ca="1">IFERROR(NOW()-F3,"-")</f>
        <v>130.68796886574273</v>
      </c>
      <c r="H3" s="87">
        <v>45791.543067129627</v>
      </c>
      <c r="I3" s="74" t="str">
        <f>IFERROR(VLOOKUP(D3,DB!A:F,6,0),"")</f>
        <v>SCECO</v>
      </c>
      <c r="J3" s="74" t="str">
        <f>IFERROR(VLOOKUP(D3,DB!A:G,7,0),"")</f>
        <v>No BB Shifted</v>
      </c>
      <c r="K3" s="100" t="s">
        <v>39051</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39052</v>
      </c>
      <c r="B4" s="74" t="str">
        <f>IFERROR(VLOOKUP(D4,DB!A:K,11,0),"")</f>
        <v>R2</v>
      </c>
      <c r="C4" s="74">
        <v>1</v>
      </c>
      <c r="D4" s="74" t="s">
        <v>29168</v>
      </c>
      <c r="E4" s="99" t="s">
        <v>38964</v>
      </c>
      <c r="F4" s="87">
        <v>45824.999837962961</v>
      </c>
      <c r="G4" s="88">
        <f ca="1">IFERROR(NOW()-F4,"-")</f>
        <v>112.41521423611266</v>
      </c>
      <c r="H4" s="87">
        <v>45824.993587962963</v>
      </c>
      <c r="I4" s="74" t="str">
        <f>IFERROR(VLOOKUP(D4,DB!A:F,6,0),"")</f>
        <v>Generator-SG</v>
      </c>
      <c r="J4" s="74" t="str">
        <f>IFERROR(VLOOKUP(D4,DB!A:G,7,0),"")</f>
        <v>Good</v>
      </c>
      <c r="K4" s="100" t="s">
        <v>39053</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39054</v>
      </c>
      <c r="B5" s="18" t="str">
        <f>IFERROR(VLOOKUP(D5,DB!A:K,11,0),"")</f>
        <v>R2</v>
      </c>
      <c r="C5" s="18">
        <v>1</v>
      </c>
      <c r="D5" s="18" t="s">
        <v>31479</v>
      </c>
      <c r="E5" s="130" t="s">
        <v>39047</v>
      </c>
      <c r="F5" s="131">
        <v>45936.714039351849</v>
      </c>
      <c r="G5" s="132">
        <f ca="1">IFERROR(NOW()-F5,"-")</f>
        <v>0.7010128472247743</v>
      </c>
      <c r="H5" s="131">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39056</v>
      </c>
      <c r="B6" s="18" t="str">
        <f>IFERROR(VLOOKUP(D6,DB!A:K,11,0),"")</f>
        <v>R2</v>
      </c>
      <c r="C6" s="18">
        <v>1</v>
      </c>
      <c r="D6" s="18" t="s">
        <v>26514</v>
      </c>
      <c r="E6" s="130" t="s">
        <v>38964</v>
      </c>
      <c r="F6" s="131">
        <v>45936.871932870374</v>
      </c>
      <c r="G6" s="132">
        <f ca="1">IFERROR(NOW()-F6,"-")</f>
        <v>0.54311932870041346</v>
      </c>
      <c r="H6" s="131">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c r="B7" s="18" t="str">
        <f>IFERROR(VLOOKUP(D7,DB!A:K,11,0),"")</f>
        <v>R2</v>
      </c>
      <c r="C7" s="18">
        <v>1</v>
      </c>
      <c r="D7" s="18" t="s">
        <v>25408</v>
      </c>
      <c r="E7" s="130"/>
      <c r="F7" s="131"/>
      <c r="G7" s="132">
        <f ca="1">IFERROR(NOW()-F7,"-")</f>
        <v>45937.415052199074</v>
      </c>
      <c r="H7" s="131"/>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45937.415052199074</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45937.415052199074</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45937.415052199074</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45937.415052199074</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45937.415052199074</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45937.415052199074</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45937.415052199074</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45937.415052199074</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45937.415052199074</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45937.415052199074</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45937.415052199074</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45937.415052199074</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45937.415052199074</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45937.415052199074</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45937.415052199074</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45937.415052199074</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45937.415052199074</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45937.415052199074</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45937.415052199074</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45937.415052199074</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45937.415052199074</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45937.415052199074</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45937.415052199074</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45937.415052199074</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45937.415052199074</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45937.415052199074</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45937.415052199074</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45937.415052199074</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45937.415052199074</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45937.415052199074</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45937.415052199074</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45937.415052199074</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45937.415052199074</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45937.415052199074</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45937.415052199074</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45937.415052199074</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45937.415052199074</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45937.415052199074</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45937.415052199074</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45937.415052199074</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45937.415052199074</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45937.415052199074</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45937.415052199074</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45937.415052199074</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45937.415052199074</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45937.415052199074</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45937.415052199074</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45937.415052199074</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45937.415052199074</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45937.415052199074</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45937.415052199074</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45937.415052199074</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45937.415052199074</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45937.415052199074</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45937.415052199074</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45937.415052199074</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45937.415052199074</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45937.415052199074</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45937.415052199074</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45937.415052199074</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45937.415052199074</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45937.415052199074</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45937.415052199074</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45937.415052199074</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45937.415052199074</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45937.415052199074</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45937.415052199074</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45937.415052199074</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45937.415052199074</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45937.415052199074</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45937.415052199074</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45937.415052199074</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45937.415052199074</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45937.415052199074</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45937.415052199074</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45937.415052199074</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45937.415052199074</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45937.415052199074</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45937.415052199074</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45937.415052199074</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45937.415052199074</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45937.415052199074</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45937.415052199074</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45937.415052199074</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45937.415052199074</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45937.415052199074</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45937.415052199074</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45937.415052199074</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45937.415052199074</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45937.415052199074</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45937.415052199074</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45937.415052199074</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45937.415052199074</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45937.415052199074</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45937.415052199074</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45937.415052199074</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45937.415052199074</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45937.415052199074</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45937.415052199074</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45937.415052199074</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45937.415052199074</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45937.415052199074</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45937.415052199074</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45937.415052199074</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45937.415052199074</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45937.415052199074</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45937.415052199074</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45937.415052199074</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45937.415052199074</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45937.415052199074</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45937.415052199074</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45937.415052199074</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45937.415052199074</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45937.415052199074</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45937.415052199074</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45937.415052199074</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45937.415052199074</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45937.415052199074</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45937.415052199074</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45937.415052199074</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45937.415052199074</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45937.415052199074</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45937.415052199074</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45937.415052199074</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45937.415052199074</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45937.415052199074</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45937.415052199074</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45937.415052199074</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45937.415052199074</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45937.415052199074</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45937.415052199074</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45937.415052199074</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45937.415052199074</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45937.415052199074</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45937.415052199074</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45937.415052199074</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45937.415052199074</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45937.415052199074</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45937.415052199074</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45937.415052199074</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45937.415052199074</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45937.415052199074</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45937.415052199074</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45937.415052199074</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45937.415052199074</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45937.415052199074</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45937.415052199074</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45937.415052199074</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45937.415052199074</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45937.415052199074</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45937.415052199074</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45937.415052199074</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45937.415052199074</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45937.415052199074</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45937.415052199074</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45937.415052199074</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45937.415052199074</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45937.415052199074</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45937.415052199074</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45937.415052199074</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45937.415052199074</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45937.415052199074</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45937.415052199074</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45937.415052199074</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45937.415052199074</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45937.415052199074</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45937.415052199074</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45937.415052199074</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45937.415052199074</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45937.415052199074</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45937.415052199074</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45937.415052199074</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45937.415052199074</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45937.415052199074</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45937.415052199074</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45937.415052199074</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45937.415052199074</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45937.415052199074</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45937.415052199074</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45937.415052199074</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45937.415052199074</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45937.415052199074</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45937.415052199074</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45937.415052199074</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45937.415052199074</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45937.415052199074</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45937.415052199074</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45937.415052199074</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45937.415052199074</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45937.415052199074</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45937.415052199074</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45937.415052199074</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45937.415052199074</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45937.415052199074</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45937.415052199074</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45937.415052199074</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45937.415052199074</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45937.415052199074</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45937.415052199074</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45937.415052199074</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45937.415052199074</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45937.415052199074</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45937.415052199074</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45937.415052199074</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45937.415052199074</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45937.415052199074</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45937.415052199074</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45937.415052199074</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45937.415052199074</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45937.415052199074</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45937.415052199074</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45937.415052199074</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45937.415052199074</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45937.415052199074</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45937.415052199074</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45937.415052199074</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45937.415052199074</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45937.415052199074</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45937.415052199074</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45937.415052199074</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45937.415052199074</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45937.415052199074</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45937.415052199074</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45937.415052199074</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45937.415052199074</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45937.415052199074</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45937.415052199074</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45937.415052199074</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45937.415052199074</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45937.415052199074</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45937.415052199074</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45937.415052199074</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45937.415052199074</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row r="241" spans="1:88" ht="31.5" customHeight="1">
      <c r="A241" s="129"/>
      <c r="B241" s="18" t="str">
        <f>IFERROR(VLOOKUP(D241,DB!A:K,11,0),"")</f>
        <v/>
      </c>
      <c r="C241" s="18"/>
      <c r="D241" s="18"/>
      <c r="E241" s="130"/>
      <c r="F241" s="131"/>
      <c r="G241" s="132">
        <f ca="1">IFERROR(NOW()-F241,"-")</f>
        <v>45937.415052199074</v>
      </c>
      <c r="H241" s="131"/>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7"/>
    </row>
  </sheetData>
  <dataValidations count="2">
    <dataValidation allowBlank="1" showInputMessage="1" showErrorMessage="1" sqref="E1" xr:uid="{4D935161-CDD3-4592-B877-3FB59C99E142}"/>
    <dataValidation type="list" allowBlank="1" showInputMessage="1" showErrorMessage="1" sqref="E3:E2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4"/>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39058</v>
      </c>
      <c r="B2" s="74" t="str">
        <f>IFERROR(VLOOKUP(D2,DB!A:K,11,0),"")</f>
        <v>R3</v>
      </c>
      <c r="C2" s="18">
        <v>2</v>
      </c>
      <c r="D2" s="18" t="s">
        <v>25081</v>
      </c>
      <c r="E2" s="18" t="s">
        <v>38964</v>
      </c>
      <c r="F2" s="20"/>
      <c r="G2" s="21">
        <f t="shared" ref="G2:G37" ca="1" si="0">IFERROR(NOW()-F2,"-")</f>
        <v>45937.415052199074</v>
      </c>
      <c r="H2" s="22">
        <v>45937.329062500001</v>
      </c>
      <c r="I2" s="19" t="str">
        <f>IFERROR(VLOOKUP(D2,DB!A:F,6,0),"")</f>
        <v>SCECO</v>
      </c>
      <c r="J2" s="18" t="str">
        <f>IFERROR(VLOOKUP(D2,DB!A:G,7,0),"")</f>
        <v>Weak</v>
      </c>
      <c r="K2" s="50" t="s">
        <v>39059</v>
      </c>
      <c r="L2" s="23" t="str">
        <f>IFERROR(VLOOKUP(D2,DB!A:I,9,0),"")</f>
        <v>Latis</v>
      </c>
    </row>
    <row r="3" spans="1:13" ht="15" customHeight="1">
      <c r="A3" s="19"/>
      <c r="B3" s="74" t="str">
        <f>IFERROR(VLOOKUP(D3,DB!A:K,11,0),"")</f>
        <v/>
      </c>
      <c r="C3" s="18"/>
      <c r="D3" s="18"/>
      <c r="E3" s="18"/>
      <c r="F3" s="20"/>
      <c r="G3" s="21">
        <f t="shared" ca="1" si="0"/>
        <v>45937.415052199074</v>
      </c>
      <c r="H3" s="22"/>
      <c r="I3" s="19" t="str">
        <f>IFERROR(VLOOKUP(D3,DB!A:F,6,0),"")</f>
        <v/>
      </c>
      <c r="J3" s="18" t="str">
        <f>IFERROR(VLOOKUP(D3,DB!A:G,7,0),"")</f>
        <v/>
      </c>
      <c r="K3" s="50"/>
      <c r="L3" s="23" t="str">
        <f>IFERROR(VLOOKUP(D3,DB!A:I,9,0),"")</f>
        <v/>
      </c>
    </row>
    <row r="4" spans="1:13" ht="15" customHeight="1">
      <c r="A4" s="19"/>
      <c r="B4" s="74" t="str">
        <f>IFERROR(VLOOKUP(D4,DB!A:K,11,0),"")</f>
        <v/>
      </c>
      <c r="C4" s="18"/>
      <c r="D4" s="18"/>
      <c r="E4" s="18"/>
      <c r="F4" s="20"/>
      <c r="G4" s="21">
        <f t="shared" ca="1" si="0"/>
        <v>45937.415052199074</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45937.415052199074</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45937.415052199074</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45937.415052199074</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45937.415052199074</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45937.415052199074</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45937.415052199074</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45937.415052199074</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45937.415052199074</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45937.415052199074</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45937.415052199074</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45937.415052199074</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45937.415052199074</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45937.415052199074</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45937.415052199074</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45937.415052199074</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45937.415052199074</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45937.415052199074</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45937.415052199074</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45937.415052199074</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45937.415052199074</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45937.415052199074</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45937.415052199074</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45937.415052199074</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45937.415052199074</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45937.415052199074</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45937.415052199074</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45937.415052199074</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45937.415052199074</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45937.415052199074</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45937.415052199074</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45937.415052199074</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ca="1" si="0"/>
        <v>45937.415052199074</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0"/>
        <v>45937.415052199074</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ref="G38:G101" ca="1" si="1">IFERROR(NOW()-F38,"-")</f>
        <v>45937.415052199074</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ca="1" si="1"/>
        <v>45937.415052199074</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45937.415052199074</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45937.415052199074</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45937.415052199074</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45937.415052199074</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45937.415052199074</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45937.415052199074</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45937.415052199074</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45937.415052199074</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45937.415052199074</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45937.415052199074</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45937.415052199074</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45937.415052199074</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45937.415052199074</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45937.415052199074</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45937.415052199074</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45937.415052199074</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45937.415052199074</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45937.415052199074</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45937.415052199074</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45937.415052199074</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45937.415052199074</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45937.415052199074</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45937.415052199074</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45937.415052199074</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45937.415052199074</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45937.415052199074</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45937.415052199074</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45937.415052199074</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45937.415052199074</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45937.415052199074</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45937.415052199074</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45937.415052199074</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45937.415052199074</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45937.415052199074</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45937.415052199074</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45937.415052199074</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45937.415052199074</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45937.415052199074</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45937.415052199074</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45937.415052199074</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45937.415052199074</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45937.415052199074</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45937.415052199074</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45937.415052199074</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45937.415052199074</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45937.415052199074</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45937.415052199074</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45937.415052199074</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45937.415052199074</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45937.415052199074</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45937.415052199074</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45937.415052199074</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45937.415052199074</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45937.415052199074</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45937.415052199074</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45937.415052199074</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45937.415052199074</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45937.415052199074</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45937.415052199074</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45937.415052199074</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ca="1" si="1"/>
        <v>45937.415052199074</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1"/>
        <v>45937.415052199074</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ref="G102:G165" ca="1" si="2">IFERROR(NOW()-F102,"-")</f>
        <v>45937.415052199074</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ca="1" si="2"/>
        <v>45937.415052199074</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45937.415052199074</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45937.415052199074</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45937.415052199074</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45937.415052199074</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45937.415052199074</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45937.415052199074</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45937.415052199074</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45937.415052199074</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45937.415052199074</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45937.415052199074</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45937.415052199074</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45937.415052199074</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45937.415052199074</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45937.415052199074</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45937.415052199074</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45937.415052199074</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45937.415052199074</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45937.415052199074</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45937.415052199074</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45937.415052199074</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45937.415052199074</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45937.415052199074</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45937.415052199074</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45937.415052199074</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45937.415052199074</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45937.415052199074</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45937.415052199074</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45937.415052199074</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45937.415052199074</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45937.415052199074</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45937.415052199074</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45937.415052199074</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45937.415052199074</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45937.415052199074</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45937.415052199074</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45937.415052199074</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45937.415052199074</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45937.415052199074</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45937.415052199074</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45937.415052199074</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45937.415052199074</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45937.415052199074</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45937.415052199074</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45937.415052199074</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45937.415052199074</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45937.415052199074</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45937.415052199074</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45937.415052199074</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45937.415052199074</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45937.415052199074</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45937.415052199074</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45937.415052199074</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45937.415052199074</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45937.415052199074</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45937.415052199074</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45937.415052199074</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45937.415052199074</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45937.415052199074</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45937.415052199074</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45937.415052199074</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ca="1" si="2"/>
        <v>45937.415052199074</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2"/>
        <v>45937.415052199074</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ref="G166:G229" ca="1" si="3">IFERROR(NOW()-F166,"-")</f>
        <v>45937.415052199074</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ca="1" si="3"/>
        <v>45937.415052199074</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45937.415052199074</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45937.415052199074</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45937.415052199074</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45937.415052199074</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45937.415052199074</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45937.415052199074</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45937.415052199074</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45937.415052199074</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45937.415052199074</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45937.415052199074</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45937.415052199074</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45937.415052199074</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45937.415052199074</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45937.415052199074</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45937.415052199074</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45937.415052199074</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45937.415052199074</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45937.415052199074</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45937.415052199074</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45937.415052199074</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45937.415052199074</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45937.415052199074</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45937.415052199074</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45937.415052199074</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45937.415052199074</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45937.415052199074</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45937.415052199074</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45937.415052199074</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45937.415052199074</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45937.415052199074</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45937.415052199074</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45937.415052199074</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45937.415052199074</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45937.415052199074</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45937.415052199074</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45937.415052199074</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45937.415052199074</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45937.415052199074</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45937.415052199074</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45937.415052199074</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45937.415052199074</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45937.415052199074</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45937.415052199074</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45937.415052199074</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45937.415052199074</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45937.415052199074</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45937.415052199074</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45937.415052199074</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45937.415052199074</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45937.415052199074</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45937.415052199074</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45937.415052199074</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45937.415052199074</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45937.415052199074</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45937.415052199074</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45937.415052199074</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45937.415052199074</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45937.415052199074</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45937.415052199074</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45937.415052199074</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ca="1" si="3"/>
        <v>45937.415052199074</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3"/>
        <v>45937.415052199074</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ref="G230:G293" ca="1" si="4">IFERROR(NOW()-F230,"-")</f>
        <v>45937.415052199074</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ca="1" si="4"/>
        <v>45937.415052199074</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45937.415052199074</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45937.415052199074</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45937.415052199074</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45937.415052199074</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45937.415052199074</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45937.415052199074</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45937.415052199074</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45937.415052199074</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45937.415052199074</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45937.415052199074</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45937.415052199074</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45937.415052199074</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45937.415052199074</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45937.415052199074</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45937.415052199074</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45937.415052199074</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45937.415052199074</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45937.415052199074</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45937.415052199074</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45937.415052199074</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45937.415052199074</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45937.415052199074</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45937.415052199074</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45937.415052199074</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45937.415052199074</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45937.415052199074</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45937.415052199074</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45937.415052199074</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45937.415052199074</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45937.415052199074</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45937.415052199074</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45937.415052199074</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45937.415052199074</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45937.415052199074</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45937.415052199074</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45937.415052199074</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45937.415052199074</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45937.415052199074</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45937.415052199074</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45937.415052199074</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45937.415052199074</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45937.415052199074</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45937.415052199074</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45937.415052199074</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45937.415052199074</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45937.415052199074</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45937.415052199074</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45937.415052199074</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45937.415052199074</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45937.415052199074</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45937.415052199074</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45937.415052199074</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45937.415052199074</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45937.415052199074</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45937.415052199074</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45937.415052199074</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45937.415052199074</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45937.415052199074</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45937.415052199074</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45937.415052199074</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ca="1" si="4"/>
        <v>45937.415052199074</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4"/>
        <v>45937.415052199074</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ref="G294:G357" ca="1" si="5">IFERROR(NOW()-F294,"-")</f>
        <v>45937.415052199074</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ca="1" si="5"/>
        <v>45937.415052199074</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45937.415052199074</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45937.415052199074</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45937.415052199074</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45937.415052199074</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45937.415052199074</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45937.415052199074</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45937.415052199074</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45937.415052199074</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45937.415052199074</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45937.415052199074</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45937.415052199074</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45937.415052199074</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45937.415052199074</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45937.415052199074</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45937.415052199074</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45937.415052199074</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45937.415052199074</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45937.415052199074</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45937.415052199074</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45937.415052199074</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45937.415052199074</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45937.415052199074</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45937.415052199074</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45937.415052199074</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45937.415052199074</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45937.415052199074</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45937.415052199074</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45937.415052199074</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45937.415052199074</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45937.415052199074</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45937.415052199074</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45937.415052199074</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45937.415052199074</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45937.415052199074</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45937.415052199074</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45937.415052199074</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45937.415052199074</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45937.415052199074</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45937.415052199074</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45937.415052199074</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45937.415052199074</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45937.415052199074</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45937.415052199074</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45937.415052199074</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45937.415052199074</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45937.415052199074</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45937.415052199074</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45937.415052199074</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45937.415052199074</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45937.415052199074</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45937.415052199074</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45937.415052199074</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45937.415052199074</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45937.415052199074</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45937.415052199074</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45937.415052199074</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45937.415052199074</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45937.415052199074</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45937.415052199074</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45937.415052199074</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ca="1" si="5"/>
        <v>45937.415052199074</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5"/>
        <v>45937.415052199074</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ref="G358:G421" ca="1" si="6">IFERROR(NOW()-F358,"-")</f>
        <v>45937.415052199074</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ca="1" si="6"/>
        <v>45937.415052199074</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45937.415052199074</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45937.415052199074</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45937.415052199074</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45937.415052199074</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45937.415052199074</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45937.415052199074</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45937.415052199074</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45937.415052199074</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45937.415052199074</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45937.415052199074</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45937.415052199074</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45937.415052199074</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45937.415052199074</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45937.415052199074</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45937.415052199074</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45937.415052199074</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45937.415052199074</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45937.415052199074</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45937.415052199074</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45937.415052199074</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45937.415052199074</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45937.415052199074</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45937.415052199074</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45937.415052199074</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45937.415052199074</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45937.415052199074</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45937.415052199074</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45937.415052199074</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45937.415052199074</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45937.415052199074</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45937.415052199074</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45937.415052199074</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45937.415052199074</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45937.415052199074</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45937.415052199074</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45937.415052199074</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45937.415052199074</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45937.415052199074</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45937.415052199074</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45937.415052199074</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45937.415052199074</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45937.415052199074</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45937.415052199074</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45937.415052199074</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45937.415052199074</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45937.415052199074</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45937.415052199074</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45937.415052199074</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45937.415052199074</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45937.415052199074</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45937.415052199074</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45937.415052199074</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45937.415052199074</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45937.415052199074</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45937.415052199074</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45937.415052199074</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45937.415052199074</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45937.415052199074</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45937.415052199074</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45937.415052199074</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ca="1" si="6"/>
        <v>45937.415052199074</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6"/>
        <v>45937.415052199074</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ref="G422:G485" ca="1" si="7">IFERROR(NOW()-F422,"-")</f>
        <v>45937.415052199074</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ca="1" si="7"/>
        <v>45937.415052199074</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45937.415052199074</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45937.415052199074</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45937.415052199074</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45937.415052199074</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45937.415052199074</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45937.415052199074</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45937.415052199074</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45937.415052199074</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45937.415052199074</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45937.415052199074</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45937.415052199074</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45937.415052199074</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45937.415052199074</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45937.415052199074</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45937.415052199074</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45937.415052199074</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45937.415052199074</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45937.415052199074</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45937.415052199074</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45937.415052199074</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45937.415052199074</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45937.415052199074</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45937.415052199074</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45937.415052199074</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45937.415052199074</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45937.415052199074</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45937.415052199074</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45937.415052199074</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45937.415052199074</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45937.415052199074</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45937.415052199074</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45937.415052199074</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45937.415052199074</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45937.415052199074</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45937.415052199074</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45937.415052199074</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45937.415052199074</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45937.415052199074</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45937.415052199074</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45937.415052199074</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45937.415052199074</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45937.415052199074</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45937.415052199074</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45937.415052199074</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45937.415052199074</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45937.415052199074</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45937.415052199074</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45937.415052199074</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45937.415052199074</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45937.415052199074</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45937.415052199074</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45937.415052199074</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45937.415052199074</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45937.415052199074</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45937.415052199074</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45937.415052199074</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45937.415052199074</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45937.415052199074</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45937.415052199074</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45937.415052199074</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ca="1" si="7"/>
        <v>45937.415052199074</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7"/>
        <v>45937.415052199074</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ref="G486:G549" ca="1" si="8">IFERROR(NOW()-F486,"-")</f>
        <v>45937.415052199074</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ca="1" si="8"/>
        <v>45937.415052199074</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45937.415052199074</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45937.415052199074</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45937.415052199074</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45937.415052199074</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45937.415052199074</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45937.415052199074</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45937.415052199074</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45937.415052199074</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45937.415052199074</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45937.415052199074</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45937.415052199074</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45937.415052199074</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45937.415052199074</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45937.415052199074</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45937.415052199074</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45937.415052199074</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45937.415052199074</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45937.415052199074</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45937.415052199074</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45937.415052199074</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45937.415052199074</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45937.415052199074</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45937.415052199074</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45937.415052199074</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45937.415052199074</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45937.415052199074</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45937.415052199074</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45937.415052199074</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45937.415052199074</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45937.415052199074</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45937.415052199074</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45937.415052199074</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45937.415052199074</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45937.415052199074</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45937.415052199074</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45937.415052199074</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45937.415052199074</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45937.415052199074</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45937.415052199074</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45937.415052199074</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45937.415052199074</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45937.415052199074</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45937.415052199074</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45937.415052199074</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45937.415052199074</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45937.415052199074</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45937.415052199074</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45937.415052199074</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45937.415052199074</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45937.415052199074</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45937.415052199074</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45937.415052199074</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45937.415052199074</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45937.415052199074</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45937.415052199074</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45937.415052199074</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45937.415052199074</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45937.415052199074</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45937.415052199074</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45937.415052199074</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ca="1" si="8"/>
        <v>45937.415052199074</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8"/>
        <v>45937.415052199074</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ref="G550:G613" ca="1" si="9">IFERROR(NOW()-F550,"-")</f>
        <v>45937.415052199074</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ca="1" si="9"/>
        <v>45937.415052199074</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45937.415052199074</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45937.415052199074</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45937.415052199074</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45937.415052199074</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45937.415052199074</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45937.415052199074</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45937.415052199074</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45937.415052199074</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45937.415052199074</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45937.415052199074</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45937.415052199074</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45937.415052199074</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45937.415052199074</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45937.415052199074</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45937.415052199074</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45937.415052199074</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45937.415052199074</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45937.415052199074</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45937.415052199074</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45937.415052199074</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45937.415052199074</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45937.415052199074</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45937.415052199074</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45937.415052199074</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45937.415052199074</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45937.415052199074</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45937.415052199074</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45937.415052199074</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45937.415052199074</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45937.415052199074</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45937.415052199074</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45937.415052199074</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45937.415052199074</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45937.415052199074</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45937.415052199074</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45937.415052199074</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45937.415052199074</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45937.415052199074</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45937.415052199074</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45937.415052199074</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45937.415052199074</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45937.415052199074</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45937.415052199074</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45937.415052199074</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45937.415052199074</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45937.415052199074</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45937.415052199074</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45937.415052199074</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45937.415052199074</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45937.415052199074</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45937.415052199074</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45937.415052199074</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45937.415052199074</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45937.415052199074</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45937.415052199074</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45937.415052199074</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45937.415052199074</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45937.415052199074</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45937.415052199074</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45937.415052199074</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ca="1" si="9"/>
        <v>45937.415052199074</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9"/>
        <v>45937.415052199074</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ref="G614:G677" ca="1" si="10">IFERROR(NOW()-F614,"-")</f>
        <v>45937.415052199074</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ca="1" si="10"/>
        <v>45937.415052199074</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45937.415052199074</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45937.415052199074</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45937.415052199074</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45937.415052199074</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45937.415052199074</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45937.415052199074</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45937.415052199074</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45937.415052199074</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45937.415052199074</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45937.415052199074</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45937.415052199074</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45937.415052199074</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45937.415052199074</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45937.415052199074</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45937.415052199074</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45937.415052199074</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45937.415052199074</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45937.415052199074</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45937.415052199074</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45937.415052199074</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45937.415052199074</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45937.415052199074</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45937.415052199074</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45937.415052199074</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45937.415052199074</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45937.415052199074</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45937.415052199074</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45937.415052199074</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45937.415052199074</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45937.415052199074</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45937.415052199074</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45937.415052199074</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45937.415052199074</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45937.415052199074</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45937.415052199074</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45937.415052199074</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45937.415052199074</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45937.415052199074</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45937.415052199074</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45937.415052199074</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45937.415052199074</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45937.415052199074</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45937.415052199074</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45937.415052199074</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45937.415052199074</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45937.415052199074</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45937.415052199074</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45937.415052199074</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45937.415052199074</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45937.415052199074</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45937.415052199074</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45937.415052199074</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45937.415052199074</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45937.415052199074</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45937.415052199074</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45937.415052199074</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45937.415052199074</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45937.415052199074</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45937.415052199074</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45937.415052199074</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ca="1" si="10"/>
        <v>45937.415052199074</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0"/>
        <v>45937.415052199074</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ref="G678:G741" ca="1" si="11">IFERROR(NOW()-F678,"-")</f>
        <v>45937.415052199074</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ca="1" si="11"/>
        <v>45937.415052199074</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45937.415052199074</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45937.415052199074</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45937.415052199074</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45937.415052199074</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45937.415052199074</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45937.415052199074</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45937.415052199074</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45937.415052199074</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45937.415052199074</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45937.415052199074</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45937.415052199074</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45937.415052199074</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45937.415052199074</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45937.415052199074</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45937.415052199074</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45937.415052199074</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45937.415052199074</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45937.415052199074</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45937.415052199074</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45937.415052199074</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45937.415052199074</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45937.415052199074</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45937.415052199074</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45937.415052199074</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45937.415052199074</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45937.415052199074</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45937.415052199074</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45937.415052199074</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45937.415052199074</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45937.415052199074</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45937.415052199074</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45937.415052199074</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45937.415052199074</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45937.415052199074</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45937.415052199074</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45937.415052199074</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45937.415052199074</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45937.415052199074</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45937.415052199074</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45937.415052199074</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45937.415052199074</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45937.415052199074</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45937.415052199074</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45937.415052199074</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45937.415052199074</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45937.415052199074</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45937.415052199074</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45937.415052199074</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45937.415052199074</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45937.415052199074</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45937.415052199074</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45937.415052199074</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45937.415052199074</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45937.415052199074</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45937.415052199074</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45937.415052199074</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45937.415052199074</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45937.415052199074</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45937.415052199074</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45937.415052199074</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ca="1" si="11"/>
        <v>45937.415052199074</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1"/>
        <v>45937.415052199074</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ref="G742:G805" ca="1" si="12">IFERROR(NOW()-F742,"-")</f>
        <v>45937.415052199074</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ca="1" si="12"/>
        <v>45937.415052199074</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45937.415052199074</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45937.415052199074</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45937.415052199074</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45937.415052199074</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45937.415052199074</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45937.415052199074</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45937.415052199074</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45937.415052199074</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45937.415052199074</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45937.415052199074</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45937.415052199074</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45937.415052199074</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45937.415052199074</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45937.415052199074</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45937.415052199074</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45937.415052199074</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45937.415052199074</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45937.415052199074</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45937.415052199074</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45937.415052199074</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45937.415052199074</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45937.415052199074</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45937.415052199074</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45937.415052199074</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45937.415052199074</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45937.415052199074</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45937.415052199074</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45937.415052199074</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45937.415052199074</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45937.415052199074</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45937.415052199074</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45937.415052199074</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45937.415052199074</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45937.415052199074</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45937.415052199074</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45937.415052199074</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45937.415052199074</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45937.415052199074</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45937.415052199074</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45937.415052199074</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45937.415052199074</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45937.415052199074</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45937.415052199074</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45937.415052199074</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45937.415052199074</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45937.415052199074</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45937.415052199074</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45937.415052199074</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45937.415052199074</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45937.415052199074</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45937.415052199074</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45937.415052199074</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45937.415052199074</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45937.415052199074</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45937.415052199074</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45937.415052199074</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45937.415052199074</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45937.415052199074</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45937.415052199074</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45937.415052199074</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ca="1" si="12"/>
        <v>45937.415052199074</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2"/>
        <v>45937.415052199074</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ref="G806:G869" ca="1" si="13">IFERROR(NOW()-F806,"-")</f>
        <v>45937.415052199074</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ca="1" si="13"/>
        <v>45937.415052199074</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45937.415052199074</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45937.415052199074</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45937.415052199074</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45937.415052199074</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45937.415052199074</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45937.415052199074</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45937.415052199074</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45937.415052199074</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45937.415052199074</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45937.415052199074</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45937.415052199074</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45937.415052199074</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45937.415052199074</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45937.415052199074</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45937.415052199074</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45937.415052199074</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45937.415052199074</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45937.415052199074</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45937.415052199074</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45937.415052199074</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45937.415052199074</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45937.415052199074</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45937.415052199074</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45937.415052199074</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45937.415052199074</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45937.415052199074</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45937.415052199074</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45937.415052199074</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45937.415052199074</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45937.415052199074</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45937.415052199074</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45937.415052199074</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45937.415052199074</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45937.415052199074</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45937.415052199074</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45937.415052199074</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45937.415052199074</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45937.415052199074</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45937.415052199074</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45937.415052199074</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45937.415052199074</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45937.415052199074</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45937.415052199074</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45937.415052199074</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45937.415052199074</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45937.415052199074</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45937.415052199074</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45937.415052199074</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45937.415052199074</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45937.415052199074</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45937.415052199074</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45937.415052199074</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45937.415052199074</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45937.415052199074</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45937.415052199074</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45937.415052199074</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45937.415052199074</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45937.415052199074</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45937.415052199074</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45937.415052199074</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ca="1" si="13"/>
        <v>45937.415052199074</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3"/>
        <v>45937.415052199074</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ref="G870:G933" ca="1" si="14">IFERROR(NOW()-F870,"-")</f>
        <v>45937.415052199074</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ca="1" si="14"/>
        <v>45937.415052199074</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45937.415052199074</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45937.415052199074</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45937.415052199074</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45937.415052199074</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45937.415052199074</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45937.415052199074</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45937.415052199074</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45937.415052199074</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45937.415052199074</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45937.415052199074</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45937.415052199074</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45937.415052199074</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45937.415052199074</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45937.415052199074</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45937.415052199074</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45937.415052199074</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45937.415052199074</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45937.415052199074</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45937.415052199074</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45937.415052199074</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45937.415052199074</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45937.415052199074</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45937.415052199074</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45937.415052199074</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45937.415052199074</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45937.415052199074</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45937.415052199074</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45937.415052199074</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45937.415052199074</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45937.415052199074</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45937.415052199074</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45937.415052199074</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45937.415052199074</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45937.415052199074</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45937.415052199074</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45937.415052199074</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45937.415052199074</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45937.415052199074</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45937.415052199074</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45937.415052199074</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45937.415052199074</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45937.415052199074</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45937.415052199074</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45937.415052199074</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45937.415052199074</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45937.415052199074</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45937.415052199074</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45937.415052199074</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45937.415052199074</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45937.415052199074</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45937.415052199074</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45937.415052199074</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45937.415052199074</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45937.415052199074</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45937.415052199074</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45937.415052199074</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45937.415052199074</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45937.415052199074</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45937.415052199074</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45937.415052199074</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ca="1" si="14"/>
        <v>45937.415052199074</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4"/>
        <v>45937.415052199074</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ref="G934:G997" ca="1" si="15">IFERROR(NOW()-F934,"-")</f>
        <v>45937.415052199074</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ca="1" si="15"/>
        <v>45937.415052199074</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45937.415052199074</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45937.415052199074</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45937.415052199074</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45937.415052199074</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45937.415052199074</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45937.415052199074</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45937.415052199074</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45937.415052199074</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45937.415052199074</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45937.415052199074</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45937.415052199074</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45937.415052199074</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45937.415052199074</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45937.415052199074</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45937.415052199074</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45937.415052199074</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45937.415052199074</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45937.415052199074</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45937.415052199074</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45937.415052199074</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45937.415052199074</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45937.415052199074</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45937.415052199074</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45937.415052199074</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45937.415052199074</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45937.415052199074</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45937.415052199074</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45937.415052199074</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45937.415052199074</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45937.415052199074</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45937.415052199074</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45937.415052199074</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45937.415052199074</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45937.415052199074</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45937.415052199074</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45937.415052199074</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45937.415052199074</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45937.415052199074</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45937.415052199074</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45937.415052199074</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45937.415052199074</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45937.415052199074</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45937.415052199074</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45937.415052199074</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45937.415052199074</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45937.415052199074</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45937.415052199074</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45937.415052199074</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45937.415052199074</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45937.415052199074</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45937.415052199074</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45937.415052199074</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45937.415052199074</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45937.415052199074</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45937.415052199074</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45937.415052199074</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45937.415052199074</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45937.415052199074</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45937.415052199074</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45937.415052199074</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ca="1" si="15"/>
        <v>45937.415052199074</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5"/>
        <v>45937.415052199074</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ref="G998:G1061" ca="1" si="16">IFERROR(NOW()-F998,"-")</f>
        <v>45937.415052199074</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ca="1" si="16"/>
        <v>45937.415052199074</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45937.415052199074</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45937.415052199074</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45937.415052199074</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45937.415052199074</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45937.415052199074</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45937.415052199074</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45937.415052199074</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45937.415052199074</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45937.415052199074</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45937.415052199074</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45937.415052199074</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45937.415052199074</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45937.415052199074</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45937.415052199074</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45937.415052199074</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45937.415052199074</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45937.415052199074</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45937.415052199074</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45937.415052199074</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45937.415052199074</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45937.415052199074</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45937.415052199074</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45937.415052199074</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45937.415052199074</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45937.415052199074</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45937.415052199074</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45937.415052199074</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45937.415052199074</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45937.415052199074</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45937.415052199074</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45937.415052199074</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45937.415052199074</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45937.415052199074</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45937.415052199074</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45937.415052199074</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45937.415052199074</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45937.415052199074</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45937.415052199074</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45937.415052199074</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45937.415052199074</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45937.415052199074</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45937.415052199074</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45937.415052199074</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45937.415052199074</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45937.415052199074</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45937.415052199074</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45937.415052199074</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45937.415052199074</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45937.415052199074</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45937.415052199074</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45937.415052199074</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45937.415052199074</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45937.415052199074</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45937.415052199074</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45937.415052199074</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45937.415052199074</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45937.415052199074</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45937.415052199074</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45937.415052199074</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45937.415052199074</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ca="1" si="16"/>
        <v>45937.415052199074</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6"/>
        <v>45937.415052199074</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ref="G1062:G1125" ca="1" si="17">IFERROR(NOW()-F1062,"-")</f>
        <v>45937.415052199074</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ca="1" si="17"/>
        <v>45937.415052199074</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45937.415052199074</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45937.415052199074</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45937.415052199074</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45937.415052199074</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45937.415052199074</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45937.415052199074</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45937.415052199074</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45937.415052199074</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45937.415052199074</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45937.415052199074</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45937.415052199074</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45937.415052199074</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45937.415052199074</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45937.415052199074</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45937.415052199074</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45937.415052199074</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45937.415052199074</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45937.415052199074</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45937.415052199074</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45937.415052199074</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45937.415052199074</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45937.415052199074</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45937.415052199074</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45937.415052199074</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45937.415052199074</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45937.415052199074</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45937.415052199074</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45937.415052199074</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45937.415052199074</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45937.415052199074</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45937.415052199074</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45937.415052199074</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45937.415052199074</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45937.415052199074</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45937.415052199074</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45937.415052199074</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45937.415052199074</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45937.415052199074</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45937.415052199074</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45937.415052199074</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45937.415052199074</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45937.415052199074</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45937.415052199074</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45937.415052199074</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45937.415052199074</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45937.415052199074</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45937.415052199074</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45937.415052199074</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45937.415052199074</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45937.415052199074</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45937.415052199074</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45937.415052199074</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45937.415052199074</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45937.415052199074</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45937.415052199074</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45937.415052199074</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45937.415052199074</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45937.415052199074</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45937.415052199074</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45937.415052199074</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ca="1" si="17"/>
        <v>45937.415052199074</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7"/>
        <v>45937.415052199074</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ref="G1126:G1189" ca="1" si="18">IFERROR(NOW()-F1126,"-")</f>
        <v>45937.415052199074</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ca="1" si="18"/>
        <v>45937.415052199074</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45937.415052199074</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45937.415052199074</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45937.415052199074</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45937.415052199074</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45937.415052199074</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45937.415052199074</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45937.415052199074</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45937.415052199074</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45937.415052199074</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45937.415052199074</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45937.415052199074</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45937.415052199074</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45937.415052199074</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45937.415052199074</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45937.415052199074</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45937.415052199074</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45937.415052199074</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45937.415052199074</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45937.415052199074</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45937.415052199074</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45937.415052199074</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45937.415052199074</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45937.415052199074</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45937.415052199074</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45937.415052199074</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45937.415052199074</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45937.415052199074</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45937.415052199074</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45937.415052199074</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45937.415052199074</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45937.415052199074</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45937.415052199074</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45937.415052199074</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45937.415052199074</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45937.415052199074</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45937.415052199074</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45937.415052199074</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45937.415052199074</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45937.415052199074</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45937.415052199074</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45937.415052199074</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45937.415052199074</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45937.415052199074</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45937.415052199074</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45937.415052199074</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45937.415052199074</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45937.415052199074</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45937.415052199074</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45937.415052199074</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45937.415052199074</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45937.415052199074</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45937.415052199074</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45937.415052199074</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45937.415052199074</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45937.415052199074</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45937.415052199074</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45937.415052199074</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45937.415052199074</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45937.415052199074</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45937.415052199074</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ca="1" si="18"/>
        <v>45937.415052199074</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8"/>
        <v>45937.415052199074</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ref="G1190:G1204" ca="1" si="19">IFERROR(NOW()-F1190,"-")</f>
        <v>45937.415052199074</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ca="1" si="19"/>
        <v>45937.415052199074</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45937.415052199074</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45937.415052199074</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45937.415052199074</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45937.415052199074</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45937.415052199074</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45937.415052199074</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45937.415052199074</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45937.415052199074</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45937.415052199074</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45937.415052199074</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45937.415052199074</v>
      </c>
      <c r="H1202" s="22"/>
      <c r="I1202" s="19" t="str">
        <f>IFERROR(VLOOKUP(D1202,DB!A:F,6,0),"")</f>
        <v/>
      </c>
      <c r="J1202" s="18" t="str">
        <f>IFERROR(VLOOKUP(D1202,DB!A:G,7,0),"")</f>
        <v/>
      </c>
      <c r="K1202" s="50"/>
      <c r="L1202" s="23" t="str">
        <f>IFERROR(VLOOKUP(D1202,DB!A:I,9,0),"")</f>
        <v/>
      </c>
    </row>
    <row r="1203" spans="1:12" ht="15" customHeight="1">
      <c r="A1203" s="19"/>
      <c r="B1203" s="74" t="str">
        <f>IFERROR(VLOOKUP(D1203,DB!A:K,11,0),"")</f>
        <v/>
      </c>
      <c r="C1203" s="18"/>
      <c r="D1203" s="18"/>
      <c r="E1203" s="18"/>
      <c r="F1203" s="20"/>
      <c r="G1203" s="21">
        <f t="shared" ca="1" si="19"/>
        <v>45937.415052199074</v>
      </c>
      <c r="H1203" s="22"/>
      <c r="I1203" s="19" t="str">
        <f>IFERROR(VLOOKUP(D1203,DB!A:F,6,0),"")</f>
        <v/>
      </c>
      <c r="J1203" s="18" t="str">
        <f>IFERROR(VLOOKUP(D1203,DB!A:G,7,0),"")</f>
        <v/>
      </c>
      <c r="K1203" s="50"/>
      <c r="L1203" s="23" t="str">
        <f>IFERROR(VLOOKUP(D1203,DB!A:I,9,0),"")</f>
        <v/>
      </c>
    </row>
    <row r="1204" spans="1:12" ht="15" customHeight="1">
      <c r="A1204" s="19"/>
      <c r="B1204" s="74" t="str">
        <f>IFERROR(VLOOKUP(D1204,DB!A:K,11,0),"")</f>
        <v/>
      </c>
      <c r="C1204" s="18"/>
      <c r="D1204" s="18"/>
      <c r="E1204" s="18"/>
      <c r="F1204" s="20"/>
      <c r="G1204" s="21">
        <f t="shared" ca="1" si="19"/>
        <v>45937.415052199074</v>
      </c>
      <c r="H1204" s="22"/>
      <c r="I1204" s="19" t="str">
        <f>IFERROR(VLOOKUP(D1204,DB!A:F,6,0),"")</f>
        <v/>
      </c>
      <c r="J1204" s="18" t="str">
        <f>IFERROR(VLOOKUP(D1204,DB!A:G,7,0),"")</f>
        <v/>
      </c>
      <c r="K1204" s="50"/>
      <c r="L1204" s="23" t="str">
        <f>IFERROR(VLOOKUP(D1204,DB!A:I,9,0),"")</f>
        <v/>
      </c>
    </row>
  </sheetData>
  <dataValidations count="2">
    <dataValidation allowBlank="1" showInputMessage="1" showErrorMessage="1" sqref="E1" xr:uid="{5914219A-CB83-432D-936A-CC0CB6F3982A}"/>
    <dataValidation type="list" allowBlank="1" showInputMessage="1" showErrorMessage="1" sqref="E2:E120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39060</v>
      </c>
      <c r="B2" s="109" t="str">
        <f>IFERROR(VLOOKUP(D2,DB!A:K,11,0),"")</f>
        <v>R4</v>
      </c>
      <c r="C2" s="110">
        <v>1</v>
      </c>
      <c r="D2" s="106" t="s">
        <v>35082</v>
      </c>
      <c r="E2" s="111" t="s">
        <v>38964</v>
      </c>
      <c r="F2" s="112">
        <v>45703.480717592596</v>
      </c>
      <c r="G2" s="113">
        <f ca="1">IFERROR(NOW()-F2,"")</f>
        <v>233.93433460647793</v>
      </c>
      <c r="H2" s="112">
        <v>45703.474768518521</v>
      </c>
      <c r="I2" s="109" t="str">
        <f>IFERROR(VLOOKUP(D2,DB!A:F,6,0),"")</f>
        <v>SCECO</v>
      </c>
      <c r="J2" s="109" t="str">
        <f>IFERROR(VLOOKUP(D2,DB!A:G,7,0),"")</f>
        <v>Dead</v>
      </c>
      <c r="K2" s="114" t="s">
        <v>39061</v>
      </c>
      <c r="L2" s="106" t="str">
        <f>IFERROR(VLOOKUP(D2,DB!A:I,9,0),"")</f>
        <v>Latis</v>
      </c>
    </row>
    <row r="3" spans="1:16" ht="23.25" customHeight="1">
      <c r="A3" s="109" t="s">
        <v>39062</v>
      </c>
      <c r="B3" s="109" t="str">
        <f>IFERROR(VLOOKUP(D3,DB!A:K,11,0),"")</f>
        <v>R4</v>
      </c>
      <c r="C3" s="110">
        <v>2</v>
      </c>
      <c r="D3" s="106" t="s">
        <v>25891</v>
      </c>
      <c r="E3" s="111" t="s">
        <v>38964</v>
      </c>
      <c r="F3" s="112">
        <v>45935.156944444447</v>
      </c>
      <c r="G3" s="113">
        <f ca="1">IFERROR(NOW()-F3,"")</f>
        <v>2.2581077546274173</v>
      </c>
      <c r="H3" s="112">
        <v>45935.07104166667</v>
      </c>
      <c r="I3" s="109" t="str">
        <f>IFERROR(VLOOKUP(D3,DB!A:F,6,0),"")</f>
        <v>Generator-SG</v>
      </c>
      <c r="J3" s="109" t="str">
        <f>IFERROR(VLOOKUP(D3,DB!A:G,7,0),"")</f>
        <v>Good</v>
      </c>
      <c r="K3" s="114" t="s">
        <v>39063</v>
      </c>
      <c r="L3" s="106" t="str">
        <f>IFERROR(VLOOKUP(D3,DB!A:I,9,0),"")</f>
        <v>Latis</v>
      </c>
    </row>
    <row r="4" spans="1:16" ht="15" customHeight="1">
      <c r="A4" s="139" t="s">
        <v>39064</v>
      </c>
      <c r="B4" s="139" t="str">
        <f>IFERROR(VLOOKUP(D4,DB!A:K,11,0),"")</f>
        <v>R4</v>
      </c>
      <c r="C4" s="140">
        <v>1</v>
      </c>
      <c r="D4" s="141" t="s">
        <v>36054</v>
      </c>
      <c r="E4" s="142" t="s">
        <v>38964</v>
      </c>
      <c r="F4" s="143">
        <v>45936.764467592591</v>
      </c>
      <c r="G4" s="144">
        <f ca="1">IFERROR(NOW()-F4,"")</f>
        <v>0.65058460648288019</v>
      </c>
      <c r="H4" s="143">
        <v>45936.758773148147</v>
      </c>
      <c r="I4" s="139" t="str">
        <f>IFERROR(VLOOKUP(D4,DB!A:F,6,0),"")</f>
        <v>Generator-SG</v>
      </c>
      <c r="J4" s="139" t="str">
        <f>IFERROR(VLOOKUP(D4,DB!A:G,7,0),"")</f>
        <v>Weak</v>
      </c>
      <c r="K4" s="146" t="s">
        <v>39065</v>
      </c>
      <c r="L4" s="141" t="str">
        <f>IFERROR(VLOOKUP(D4,DB!A:I,9,0),"")</f>
        <v>Latis</v>
      </c>
    </row>
    <row r="5" spans="1:16" ht="15" customHeight="1">
      <c r="A5" s="139" t="s">
        <v>39066</v>
      </c>
      <c r="B5" s="139" t="str">
        <f>IFERROR(VLOOKUP(D5,DB!A:K,11,0),"")</f>
        <v>R4</v>
      </c>
      <c r="C5" s="140">
        <v>2</v>
      </c>
      <c r="D5" s="141" t="s">
        <v>37069</v>
      </c>
      <c r="E5" s="142" t="s">
        <v>38964</v>
      </c>
      <c r="F5" s="143">
        <v>45937.180335648147</v>
      </c>
      <c r="G5" s="144">
        <f ca="1">IFERROR(NOW()-F5,"")</f>
        <v>0.23471655092725996</v>
      </c>
      <c r="H5" s="143">
        <v>45937.173946759256</v>
      </c>
      <c r="I5" s="139" t="str">
        <f>IFERROR(VLOOKUP(D5,DB!A:F,6,0),"")</f>
        <v>SCECO</v>
      </c>
      <c r="J5" s="139" t="str">
        <f>IFERROR(VLOOKUP(D5,DB!A:G,7,0),"")</f>
        <v>Vandalized</v>
      </c>
      <c r="K5" s="146" t="s">
        <v>39067</v>
      </c>
      <c r="L5" s="141" t="str">
        <f>IFERROR(VLOOKUP(D5,DB!A:I,9,0),"")</f>
        <v>Latis</v>
      </c>
    </row>
    <row r="6" spans="1:16" ht="15" customHeight="1">
      <c r="A6" s="139" t="s">
        <v>39068</v>
      </c>
      <c r="B6" s="139" t="str">
        <f>IFERROR(VLOOKUP(D6,DB!A:K,11,0),"")</f>
        <v>R4</v>
      </c>
      <c r="C6" s="140">
        <v>1</v>
      </c>
      <c r="D6" s="141" t="s">
        <v>36364</v>
      </c>
      <c r="E6" s="142" t="s">
        <v>38964</v>
      </c>
      <c r="F6" s="143">
        <v>45937.213888888888</v>
      </c>
      <c r="G6" s="144">
        <f ca="1">IFERROR(NOW()-F6,"")</f>
        <v>0.20116331018653</v>
      </c>
      <c r="H6" s="143">
        <v>45937.208043981482</v>
      </c>
      <c r="I6" s="139" t="str">
        <f>IFERROR(VLOOKUP(D6,DB!A:F,6,0),"")</f>
        <v>SCECO</v>
      </c>
      <c r="J6" s="139" t="str">
        <f>IFERROR(VLOOKUP(D6,DB!A:G,7,0),"")</f>
        <v>In progress</v>
      </c>
      <c r="K6" s="146" t="s">
        <v>39069</v>
      </c>
      <c r="L6" s="141" t="str">
        <f>IFERROR(VLOOKUP(D6,DB!A:I,9,0),"")</f>
        <v>Latis</v>
      </c>
    </row>
    <row r="7" spans="1:16" ht="15" customHeight="1">
      <c r="A7" s="139" t="s">
        <v>39058</v>
      </c>
      <c r="B7" s="139" t="str">
        <f>IFERROR(VLOOKUP(D7,DB!A:K,11,0),"")</f>
        <v>R4</v>
      </c>
      <c r="C7" s="140">
        <v>1</v>
      </c>
      <c r="D7" s="141" t="s">
        <v>36850</v>
      </c>
      <c r="E7" s="142" t="s">
        <v>38964</v>
      </c>
      <c r="F7" s="143"/>
      <c r="G7" s="144">
        <f ca="1">IFERROR(NOW()-F7,"")</f>
        <v>45937.415052199074</v>
      </c>
      <c r="H7" s="143">
        <v>45937.242268518516</v>
      </c>
      <c r="I7" s="139" t="str">
        <f>IFERROR(VLOOKUP(D7,DB!A:F,6,0),"")</f>
        <v>SCECO</v>
      </c>
      <c r="J7" s="139" t="str">
        <f>IFERROR(VLOOKUP(D7,DB!A:G,7,0),"")</f>
        <v>Dead</v>
      </c>
      <c r="K7" s="146" t="s">
        <v>39067</v>
      </c>
      <c r="L7" s="141" t="str">
        <f>IFERROR(VLOOKUP(D7,DB!A:I,9,0),"")</f>
        <v>Latis</v>
      </c>
    </row>
    <row r="8" spans="1:16" ht="15" customHeight="1">
      <c r="A8" s="139" t="s">
        <v>39058</v>
      </c>
      <c r="B8" s="139" t="str">
        <f>IFERROR(VLOOKUP(D8,DB!A:K,11,0),"")</f>
        <v>R4</v>
      </c>
      <c r="C8" s="140">
        <v>1</v>
      </c>
      <c r="D8" s="141" t="s">
        <v>27578</v>
      </c>
      <c r="E8" s="142" t="s">
        <v>38964</v>
      </c>
      <c r="F8" s="143"/>
      <c r="G8" s="144">
        <f ca="1">IFERROR(NOW()-F8,"")</f>
        <v>45937.415052199074</v>
      </c>
      <c r="H8" s="143">
        <v>45937.175844907404</v>
      </c>
      <c r="I8" s="139" t="str">
        <f>IFERROR(VLOOKUP(D8,DB!A:F,6,0),"")</f>
        <v>SCECO</v>
      </c>
      <c r="J8" s="139" t="str">
        <f>IFERROR(VLOOKUP(D8,DB!A:G,7,0),"")</f>
        <v>Dead</v>
      </c>
      <c r="K8" s="146" t="s">
        <v>39070</v>
      </c>
      <c r="L8" s="141" t="str">
        <f>IFERROR(VLOOKUP(D8,DB!A:I,9,0),"")</f>
        <v>Latis</v>
      </c>
    </row>
    <row r="9" spans="1:16" ht="15" customHeight="1">
      <c r="A9" s="139" t="s">
        <v>39071</v>
      </c>
      <c r="B9" s="139" t="str">
        <f>IFERROR(VLOOKUP(D9,DB!A:K,11,0),"")</f>
        <v>R4</v>
      </c>
      <c r="C9" s="140">
        <v>1</v>
      </c>
      <c r="D9" s="141" t="s">
        <v>36759</v>
      </c>
      <c r="E9" s="142" t="s">
        <v>39047</v>
      </c>
      <c r="F9" s="143">
        <v>45937.32916666667</v>
      </c>
      <c r="G9" s="144">
        <f ca="1">IFERROR(NOW()-F9,"")</f>
        <v>8.5885532404063269E-2</v>
      </c>
      <c r="H9" s="143">
        <v>45937.323738425926</v>
      </c>
      <c r="I9" s="139" t="str">
        <f>IFERROR(VLOOKUP(D9,DB!A:F,6,0),"")</f>
        <v>SCECO</v>
      </c>
      <c r="J9" s="139" t="str">
        <f>IFERROR(VLOOKUP(D9,DB!A:G,7,0),"")</f>
        <v>In progress</v>
      </c>
      <c r="K9" s="146" t="s">
        <v>39067</v>
      </c>
      <c r="L9" s="141" t="str">
        <f>IFERROR(VLOOKUP(D9,DB!A:I,9,0),"")</f>
        <v>Latis</v>
      </c>
    </row>
    <row r="10" spans="1:16" ht="15" customHeight="1">
      <c r="A10" s="139" t="s">
        <v>39072</v>
      </c>
      <c r="B10" s="139" t="str">
        <f>IFERROR(VLOOKUP(D10,DB!A:K,11,0),"")</f>
        <v>R4</v>
      </c>
      <c r="C10" s="140">
        <v>1</v>
      </c>
      <c r="D10" s="141" t="s">
        <v>39073</v>
      </c>
      <c r="E10" s="142" t="s">
        <v>38964</v>
      </c>
      <c r="F10" s="143">
        <v>45937.344965277778</v>
      </c>
      <c r="G10" s="144">
        <f ca="1">IFERROR(NOW()-F10,"")</f>
        <v>7.0086921296024229E-2</v>
      </c>
      <c r="H10" s="143">
        <v>45937.338043981479</v>
      </c>
      <c r="I10" s="139" t="str">
        <f>IFERROR(VLOOKUP(D10,DB!A:F,6,0),"")</f>
        <v>SCECO</v>
      </c>
      <c r="J10" s="139" t="str">
        <f>IFERROR(VLOOKUP(D10,DB!A:G,7,0),"")</f>
        <v>In progress</v>
      </c>
      <c r="K10" s="146" t="s">
        <v>39074</v>
      </c>
      <c r="L10" s="141" t="str">
        <f>IFERROR(VLOOKUP(D10,DB!A:I,9,0),"")</f>
        <v>Latis</v>
      </c>
    </row>
    <row r="11" spans="1:16" ht="15" customHeight="1">
      <c r="A11" s="139"/>
      <c r="B11" s="139" t="str">
        <f>IFERROR(VLOOKUP(D11,DB!A:K,11,0),"")</f>
        <v/>
      </c>
      <c r="C11" s="140"/>
      <c r="D11" s="141"/>
      <c r="E11" s="142"/>
      <c r="F11" s="143"/>
      <c r="G11" s="144">
        <f ca="1">IFERROR(NOW()-F11,"")</f>
        <v>45937.415052199074</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45937.415052199074</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45937.415052199074</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45937.415052199074</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45937.415052199074</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45937.415052199074</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45937.415052199074</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45937.415052199074</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45937.415052199074</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45937.415052199074</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45937.415052199074</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45937.415052199074</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45937.415052199074</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45937.415052199074</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45937.415052199074</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45937.415052199074</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45937.415052199074</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45937.415052199074</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45937.415052199074</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45937.415052199074</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4">
        <f ca="1">IFERROR(NOW()-F31,"")</f>
        <v>45937.415052199074</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4">
        <f ca="1">IFERROR(NOW()-F32,"")</f>
        <v>45937.415052199074</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45937.415052199074</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45937.415052199074</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45937.415052199074</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45937.415052199074</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45937.415052199074</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45937.415052199074</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45937.415052199074</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45937.415052199074</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45937.415052199074</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45937.415052199074</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45937.415052199074</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45937.415052199074</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45937.415052199074</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45937.415052199074</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45937.415052199074</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45937.415052199074</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45937.415052199074</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45937.415052199074</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45937.415052199074</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45937.415052199074</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45937.415052199074</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45937.415052199074</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45937.415052199074</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45937.415052199074</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45937.415052199074</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45937.415052199074</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45937.415052199074</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45937.415052199074</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45937.415052199074</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45937.415052199074</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45937.415052199074</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45937.415052199074</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45937.415052199074</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45937.415052199074</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45937.415052199074</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45937.415052199074</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45937.415052199074</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45937.415052199074</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45937.415052199074</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45937.415052199074</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45937.415052199074</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45937.415052199074</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45937.415052199074</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45937.415052199074</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45937.415052199074</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45937.415052199074</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45937.415052199074</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45937.415052199074</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45937.415052199074</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45937.415052199074</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45937.415052199074</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45937.415052199074</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45937.415052199074</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45937.415052199074</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45937.415052199074</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45937.415052199074</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45937.415052199074</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45937.415052199074</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45937.415052199074</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45937.415052199074</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45937.415052199074</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45937.415052199074</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45937.415052199074</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45937.415052199074</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45937.415052199074</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45937.415052199074</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45937.415052199074</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45937.415052199074</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45937.415052199074</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45937.415052199074</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45937.415052199074</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45937.415052199074</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45937.415052199074</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45937.415052199074</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45937.415052199074</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45937.415052199074</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45937.415052199074</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45937.415052199074</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45937.415052199074</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45937.415052199074</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45937.415052199074</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45937.415052199074</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45937.415052199074</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45937.415052199074</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45937.415052199074</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45937.415052199074</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45937.415052199074</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45937.415052199074</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45937.415052199074</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45937.415052199074</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45937.415052199074</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45937.415052199074</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45937.415052199074</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45937.415052199074</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45937.415052199074</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45937.415052199074</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45937.415052199074</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45937.415052199074</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45937.415052199074</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45937.415052199074</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45937.415052199074</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45937.415052199074</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45937.415052199074</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45937.415052199074</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45937.415052199074</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45937.415052199074</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45937.415052199074</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45937.415052199074</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45937.415052199074</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45937.415052199074</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45937.415052199074</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45937.415052199074</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45937.415052199074</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45937.415052199074</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45937.415052199074</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45937.415052199074</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45937.415052199074</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45937.415052199074</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45937.415052199074</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45937.415052199074</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45937.415052199074</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45937.415052199074</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45937.415052199074</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45937.415052199074</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45937.415052199074</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45937.415052199074</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45937.415052199074</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45937.415052199074</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45937.415052199074</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45937.415052199074</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45937.415052199074</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45937.415052199074</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45937.415052199074</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45937.415052199074</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45937.415052199074</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45937.415052199074</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45937.415052199074</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45937.415052199074</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45937.415052199074</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45937.415052199074</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45937.415052199074</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45937.415052199074</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45937.415052199074</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45937.415052199074</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45937.415052199074</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45937.415052199074</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45937.415052199074</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45937.415052199074</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45937.415052199074</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45937.415052199074</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45937.415052199074</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45937.415052199074</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45937.415052199074</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45937.415052199074</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45937.415052199074</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45937.415052199074</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45937.415052199074</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45937.415052199074</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45937.415052199074</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45937.415052199074</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45937.415052199074</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45937.415052199074</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45937.415052199074</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45937.415052199074</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45937.415052199074</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45937.415052199074</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45937.415052199074</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45937.415052199074</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45937.415052199074</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45937.415052199074</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45937.415052199074</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45937.415052199074</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45937.415052199074</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45937.415052199074</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45937.415052199074</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45937.415052199074</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45937.415052199074</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45937.415052199074</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45937.415052199074</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45937.415052199074</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45937.415052199074</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45937.415052199074</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45937.415052199074</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45937.415052199074</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45937.415052199074</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45937.415052199074</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45937.415052199074</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45937.415052199074</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45937.415052199074</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45937.415052199074</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45937.415052199074</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45937.415052199074</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45937.415052199074</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45937.415052199074</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45937.415052199074</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45937.415052199074</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45937.415052199074</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45937.415052199074</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45937.415052199074</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45937.415052199074</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45937.415052199074</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45937.415052199074</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45937.415052199074</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45937.415052199074</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45937.415052199074</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45937.415052199074</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45937.415052199074</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45937.415052199074</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45937.415052199074</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45937.415052199074</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45937.415052199074</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45937.415052199074</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45937.415052199074</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45937.415052199074</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45937.415052199074</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45937.415052199074</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45937.415052199074</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45937.415052199074</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45937.415052199074</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45937.415052199074</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45937.415052199074</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45937.415052199074</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45937.415052199074</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45937.415052199074</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45937.415052199074</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45937.415052199074</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45937.415052199074</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45937.415052199074</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45937.415052199074</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45937.415052199074</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45937.415052199074</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45937.415052199074</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45937.415052199074</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45937.415052199074</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45937.415052199074</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45937.415052199074</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45937.415052199074</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45937.415052199074</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45937.415052199074</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45937.415052199074</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45937.415052199074</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45937.415052199074</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45937.415052199074</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45937.415052199074</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45937.415052199074</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45937.415052199074</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45937.415052199074</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45937.415052199074</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45937.415052199074</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45937.415052199074</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45937.415052199074</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45937.415052199074</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45937.415052199074</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45937.415052199074</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45937.415052199074</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45937.415052199074</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45937.415052199074</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45937.415052199074</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45937.415052199074</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45937.415052199074</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45937.415052199074</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45937.415052199074</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45937.415052199074</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45937.415052199074</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45937.415052199074</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45937.415052199074</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45937.415052199074</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45937.415052199074</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45937.415052199074</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45937.415052199074</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45937.415052199074</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45937.415052199074</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45937.415052199074</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45937.415052199074</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45937.415052199074</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45937.415052199074</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45937.415052199074</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45937.415052199074</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45937.415052199074</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45937.415052199074</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45937.415052199074</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45937.415052199074</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45937.415052199074</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45937.415052199074</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45937.415052199074</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45937.415052199074</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45937.415052199074</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45937.415052199074</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45937.415052199074</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45937.415052199074</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45937.415052199074</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45937.415052199074</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45937.415052199074</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45937.415052199074</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45937.415052199074</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45937.415052199074</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45937.415052199074</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45937.415052199074</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45937.415052199074</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45937.415052199074</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45937.415052199074</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45937.415052199074</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45937.415052199074</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45937.415052199074</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45937.415052199074</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45937.415052199074</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45937.415052199074</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45937.415052199074</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45937.415052199074</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45937.415052199074</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45937.415052199074</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45937.415052199074</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45937.415052199074</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45937.415052199074</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45937.415052199074</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45937.415052199074</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45937.415052199074</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45937.415052199074</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45937.415052199074</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45937.415052199074</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45937.415052199074</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45937.415052199074</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45937.415052199074</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45937.415052199074</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45937.415052199074</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45937.415052199074</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45937.415052199074</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45937.415052199074</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45937.415052199074</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45937.415052199074</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45937.415052199074</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45937.415052199074</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45937.415052199074</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45937.415052199074</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45937.415052199074</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45937.415052199074</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45937.415052199074</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45937.415052199074</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45937.415052199074</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45937.415052199074</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45937.415052199074</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45937.415052199074</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45937.415052199074</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45937.415052199074</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45937.415052199074</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45937.415052199074</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45937.415052199074</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45937.415052199074</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45937.415052199074</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45937.415052199074</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45937.415052199074</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45937.415052199074</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45937.415052199074</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45937.415052199074</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45937.415052199074</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45937.415052199074</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45937.415052199074</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45937.415052199074</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45937.415052199074</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45937.415052199074</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45937.415052199074</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45937.415052199074</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45937.415052199074</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45937.415052199074</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45937.415052199074</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45937.415052199074</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45937.415052199074</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45937.415052199074</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45937.415052199074</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45937.415052199074</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45937.415052199074</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45937.415052199074</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45937.415052199074</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45937.415052199074</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45937.415052199074</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45937.415052199074</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45937.415052199074</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45937.415052199074</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45937.415052199074</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45937.415052199074</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45937.415052199074</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45937.415052199074</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45937.415052199074</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45937.415052199074</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45937.415052199074</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45937.415052199074</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45937.415052199074</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45937.415052199074</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45937.415052199074</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45937.415052199074</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45937.415052199074</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45937.415052199074</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45937.415052199074</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45937.415052199074</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45937.415052199074</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45937.415052199074</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45937.415052199074</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45937.415052199074</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45937.415052199074</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45937.415052199074</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45937.415052199074</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45937.415052199074</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45937.415052199074</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45937.415052199074</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45937.415052199074</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45937.415052199074</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45937.415052199074</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45937.415052199074</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45937.415052199074</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45937.415052199074</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45937.415052199074</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45937.415052199074</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45937.415052199074</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45937.415052199074</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45937.415052199074</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45937.415052199074</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45937.415052199074</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45937.415052199074</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45937.415052199074</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45937.415052199074</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45937.415052199074</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45937.415052199074</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45937.415052199074</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45937.415052199074</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45937.415052199074</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45937.415052199074</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45937.415052199074</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45937.415052199074</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45937.415052199074</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45937.415052199074</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45937.415052199074</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45937.415052199074</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45937.415052199074</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45937.415052199074</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45937.415052199074</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45937.415052199074</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45937.415052199074</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45937.415052199074</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45937.415052199074</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45937.415052199074</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45937.415052199074</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45937.415052199074</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45937.415052199074</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45937.415052199074</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45937.415052199074</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45937.415052199074</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45937.415052199074</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45937.415052199074</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45937.415052199074</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45937.415052199074</v>
      </c>
      <c r="H482" s="143"/>
      <c r="I482" s="139" t="str">
        <f>IFERROR(VLOOKUP(D482,DB!A:F,6,0),"")</f>
        <v/>
      </c>
      <c r="J482" s="139" t="str">
        <f>IFERROR(VLOOKUP(D482,DB!A:G,7,0),"")</f>
        <v/>
      </c>
      <c r="K482" s="146"/>
      <c r="L482" s="141" t="str">
        <f>IFERROR(VLOOKUP(D482,DB!A:I,9,0),"")</f>
        <v/>
      </c>
    </row>
    <row r="483" spans="1:12" ht="15" customHeight="1">
      <c r="A483" s="139"/>
      <c r="B483" s="139" t="str">
        <f>IFERROR(VLOOKUP(D483,DB!A:K,11,0),"")</f>
        <v/>
      </c>
      <c r="C483" s="140"/>
      <c r="D483" s="141"/>
      <c r="E483" s="142"/>
      <c r="F483" s="143"/>
      <c r="G483" s="145">
        <f ca="1">IFERROR(NOW()-F483,"")</f>
        <v>45937.415052199074</v>
      </c>
      <c r="H483" s="143"/>
      <c r="I483" s="139" t="str">
        <f>IFERROR(VLOOKUP(D483,DB!A:F,6,0),"")</f>
        <v/>
      </c>
      <c r="J483" s="139" t="str">
        <f>IFERROR(VLOOKUP(D483,DB!A:G,7,0),"")</f>
        <v/>
      </c>
      <c r="K483" s="146"/>
      <c r="L483" s="141" t="str">
        <f>IFERROR(VLOOKUP(D483,DB!A:I,9,0),"")</f>
        <v/>
      </c>
    </row>
    <row r="484" spans="1:12" ht="15" customHeight="1">
      <c r="A484" s="139"/>
      <c r="B484" s="139" t="str">
        <f>IFERROR(VLOOKUP(D484,DB!A:K,11,0),"")</f>
        <v/>
      </c>
      <c r="C484" s="140"/>
      <c r="D484" s="141"/>
      <c r="E484" s="142"/>
      <c r="F484" s="143"/>
      <c r="G484" s="145">
        <f ca="1">IFERROR(NOW()-F484,"")</f>
        <v>45937.415052199074</v>
      </c>
      <c r="H484" s="143"/>
      <c r="I484" s="139" t="str">
        <f>IFERROR(VLOOKUP(D484,DB!A:F,6,0),"")</f>
        <v/>
      </c>
      <c r="J484" s="139" t="str">
        <f>IFERROR(VLOOKUP(D484,DB!A:G,7,0),"")</f>
        <v/>
      </c>
      <c r="K484" s="146"/>
      <c r="L484" s="141" t="str">
        <f>IFERROR(VLOOKUP(D484,DB!A:I,9,0),"")</f>
        <v/>
      </c>
    </row>
    <row r="485" spans="1:12" ht="15" customHeight="1">
      <c r="A485" s="147"/>
      <c r="B485" s="147" t="str">
        <f>IFERROR(VLOOKUP(D485,DB!A:K,11,0),"")</f>
        <v/>
      </c>
      <c r="C485" s="148"/>
      <c r="D485" s="149"/>
      <c r="E485" s="150"/>
      <c r="F485" s="151"/>
      <c r="G485" s="152">
        <f ca="1">IFERROR(NOW()-F485,"")</f>
        <v>45937.415052199074</v>
      </c>
      <c r="H485" s="151"/>
      <c r="I485" s="147" t="str">
        <f>IFERROR(VLOOKUP(D485,DB!A:F,6,0),"")</f>
        <v/>
      </c>
      <c r="J485" s="147" t="str">
        <f>IFERROR(VLOOKUP(D485,DB!A:G,7,0),"")</f>
        <v/>
      </c>
      <c r="K485" s="153"/>
      <c r="L485" s="149"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1" sqref="K10: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39075</v>
      </c>
      <c r="B2" s="37" t="str">
        <f>IFERROR(VLOOKUP(D2,DB!A:K,11,0),"")</f>
        <v>R5</v>
      </c>
      <c r="C2" s="37">
        <v>3</v>
      </c>
      <c r="D2" s="37" t="s">
        <v>36000</v>
      </c>
      <c r="E2" s="37" t="s">
        <v>38964</v>
      </c>
      <c r="F2" s="38">
        <v>45891.832060185188</v>
      </c>
      <c r="G2" s="39">
        <f t="shared" ref="G2" ca="1" si="0">IFERROR(NOW()-F2,"-")</f>
        <v>45.582992013885814</v>
      </c>
      <c r="H2" s="38">
        <v>45891.790393518517</v>
      </c>
      <c r="I2" s="37" t="str">
        <f>IFERROR(VLOOKUP(D2,DB!A:F,6,0),"")</f>
        <v>Generator-SG</v>
      </c>
      <c r="J2" s="37" t="str">
        <f>IFERROR(VLOOKUP(D2,DB!A:G,7,0),"")</f>
        <v>Vandalized</v>
      </c>
      <c r="K2" s="37" t="s">
        <v>39076</v>
      </c>
      <c r="L2" s="37" t="str">
        <f>IFERROR(VLOOKUP(D2,DB!A:I,9,0),"")</f>
        <v>Latis</v>
      </c>
      <c r="M2" s="135"/>
    </row>
    <row r="3" spans="1:13" ht="30.75">
      <c r="A3" s="37" t="s">
        <v>39077</v>
      </c>
      <c r="B3" s="37" t="str">
        <f>IFERROR(VLOOKUP(D3,DB!A:K,11,0),"")</f>
        <v>R5</v>
      </c>
      <c r="C3" s="37">
        <v>1</v>
      </c>
      <c r="D3" s="37" t="s">
        <v>31295</v>
      </c>
      <c r="E3" s="37" t="s">
        <v>39047</v>
      </c>
      <c r="F3" s="38">
        <v>45926.188877314817</v>
      </c>
      <c r="G3" s="39">
        <f ca="1">IFERROR(NOW()-F3,"-")</f>
        <v>11.226174884257489</v>
      </c>
      <c r="H3" s="38">
        <v>45926.158159722225</v>
      </c>
      <c r="I3" s="37" t="str">
        <f>IFERROR(VLOOKUP(D3,DB!A:F,6,0),"")</f>
        <v>SCECO</v>
      </c>
      <c r="J3" s="37" t="str">
        <f>IFERROR(VLOOKUP(D3,DB!A:G,7,0),"")</f>
        <v>Good</v>
      </c>
      <c r="K3" s="37" t="s">
        <v>39078</v>
      </c>
      <c r="L3" s="37" t="str">
        <f>IFERROR(VLOOKUP(D3,DB!A:I,9,0),"")</f>
        <v>Latis</v>
      </c>
      <c r="M3" s="135"/>
    </row>
    <row r="4" spans="1:13" ht="30.75">
      <c r="A4" s="37" t="s">
        <v>39079</v>
      </c>
      <c r="B4" s="37" t="str">
        <f>IFERROR(VLOOKUP(D4,DB!A:K,11,0),"")</f>
        <v>R5</v>
      </c>
      <c r="C4" s="37">
        <v>2</v>
      </c>
      <c r="D4" s="37" t="s">
        <v>38172</v>
      </c>
      <c r="E4" s="37" t="s">
        <v>39080</v>
      </c>
      <c r="F4" s="38">
        <v>45937.370706018519</v>
      </c>
      <c r="G4" s="39">
        <f ca="1">IFERROR(NOW()-F4,"-")</f>
        <v>4.4346180555294268E-2</v>
      </c>
      <c r="H4" s="38">
        <v>45937.361354166664</v>
      </c>
      <c r="I4" s="37" t="str">
        <f>IFERROR(VLOOKUP(D4,DB!A:F,6,0),"")</f>
        <v>SCECO</v>
      </c>
      <c r="J4" s="37" t="str">
        <f>IFERROR(VLOOKUP(D4,DB!A:G,7,0),"")</f>
        <v>Haj Removal</v>
      </c>
      <c r="K4" s="37" t="s">
        <v>39081</v>
      </c>
      <c r="L4" s="37" t="str">
        <f>IFERROR(VLOOKUP(D4,DB!A:I,9,0),"")</f>
        <v>Latis</v>
      </c>
      <c r="M4" s="135"/>
    </row>
    <row r="5" spans="1:13" ht="30.75">
      <c r="A5" s="37" t="s">
        <v>39079</v>
      </c>
      <c r="B5" s="37" t="str">
        <f>IFERROR(VLOOKUP(D5,DB!A:K,11,0),"")</f>
        <v>R5</v>
      </c>
      <c r="C5" s="37">
        <v>1</v>
      </c>
      <c r="D5" s="37" t="s">
        <v>38307</v>
      </c>
      <c r="E5" s="37" t="s">
        <v>39080</v>
      </c>
      <c r="F5" s="38">
        <v>45937.370706018519</v>
      </c>
      <c r="G5" s="39">
        <f ca="1">IFERROR(NOW()-F5,"-")</f>
        <v>4.4346180555294268E-2</v>
      </c>
      <c r="H5" s="38">
        <v>45937.361354166664</v>
      </c>
      <c r="I5" s="37" t="str">
        <f>IFERROR(VLOOKUP(D5,DB!A:F,6,0),"")</f>
        <v>SCECO</v>
      </c>
      <c r="J5" s="37" t="str">
        <f>IFERROR(VLOOKUP(D5,DB!A:G,7,0),"")</f>
        <v>Haj Removal</v>
      </c>
      <c r="K5" s="37" t="s">
        <v>39082</v>
      </c>
      <c r="L5" s="37" t="str">
        <f>IFERROR(VLOOKUP(D5,DB!A:I,9,0),"")</f>
        <v>Latis</v>
      </c>
      <c r="M5" s="135"/>
    </row>
    <row r="6" spans="1:13" ht="15">
      <c r="A6" s="37"/>
      <c r="B6" s="37" t="str">
        <f>IFERROR(VLOOKUP(D6,DB!A:K,11,0),"")</f>
        <v/>
      </c>
      <c r="C6" s="37"/>
      <c r="D6" s="37"/>
      <c r="E6" s="37"/>
      <c r="F6" s="38"/>
      <c r="G6" s="39">
        <f ca="1">IFERROR(NOW()-F6,"-")</f>
        <v>45937.415052199074</v>
      </c>
      <c r="H6" s="38"/>
      <c r="I6" s="37" t="str">
        <f>IFERROR(VLOOKUP(D6,DB!A:F,6,0),"")</f>
        <v/>
      </c>
      <c r="J6" s="37" t="str">
        <f>IFERROR(VLOOKUP(D6,DB!A:G,7,0),"")</f>
        <v/>
      </c>
      <c r="K6" s="37"/>
      <c r="L6" s="37" t="str">
        <f>IFERROR(VLOOKUP(D6,DB!A:I,9,0),"")</f>
        <v/>
      </c>
      <c r="M6" s="135"/>
    </row>
    <row r="7" spans="1:13" ht="15">
      <c r="A7" s="37"/>
      <c r="B7" s="37" t="str">
        <f>IFERROR(VLOOKUP(D7,DB!A:K,11,0),"")</f>
        <v/>
      </c>
      <c r="C7" s="37"/>
      <c r="D7" s="37"/>
      <c r="E7" s="37"/>
      <c r="F7" s="38"/>
      <c r="G7" s="39">
        <f ca="1">IFERROR(NOW()-F7,"-")</f>
        <v>45937.415052199074</v>
      </c>
      <c r="H7" s="38"/>
      <c r="I7" s="37" t="str">
        <f>IFERROR(VLOOKUP(D7,DB!A:F,6,0),"")</f>
        <v/>
      </c>
      <c r="J7" s="37" t="str">
        <f>IFERROR(VLOOKUP(D7,DB!A:G,7,0),"")</f>
        <v/>
      </c>
      <c r="K7" s="37"/>
      <c r="L7" s="37" t="str">
        <f>IFERROR(VLOOKUP(D7,DB!A:I,9,0),"")</f>
        <v/>
      </c>
      <c r="M7" s="135"/>
    </row>
    <row r="8" spans="1:13" ht="15">
      <c r="A8" s="37"/>
      <c r="B8" s="37" t="str">
        <f>IFERROR(VLOOKUP(D8,DB!A:K,11,0),"")</f>
        <v/>
      </c>
      <c r="C8" s="37"/>
      <c r="D8"/>
      <c r="E8" s="37"/>
      <c r="F8" s="38"/>
      <c r="G8" s="39">
        <f ca="1">IFERROR(NOW()-F8,"-")</f>
        <v>45937.415052199074</v>
      </c>
      <c r="H8" s="38"/>
      <c r="I8" s="37" t="str">
        <f>IFERROR(VLOOKUP(D8,DB!A:F,6,0),"")</f>
        <v/>
      </c>
      <c r="J8" s="37" t="str">
        <f>IFERROR(VLOOKUP(D8,DB!A:G,7,0),"")</f>
        <v/>
      </c>
      <c r="K8" s="37"/>
      <c r="L8" s="37" t="str">
        <f>IFERROR(VLOOKUP(D8,DB!A:I,9,0),"")</f>
        <v/>
      </c>
      <c r="M8" s="135"/>
    </row>
    <row r="9" spans="1:13" ht="15">
      <c r="A9" s="37"/>
      <c r="B9" s="37" t="str">
        <f>IFERROR(VLOOKUP(D9,DB!A:K,11,0),"")</f>
        <v/>
      </c>
      <c r="C9" s="37"/>
      <c r="D9" s="37"/>
      <c r="E9" s="37"/>
      <c r="F9" s="38"/>
      <c r="G9" s="39">
        <f ca="1">IFERROR(NOW()-F9,"-")</f>
        <v>45937.415052199074</v>
      </c>
      <c r="H9" s="38"/>
      <c r="I9" s="37" t="str">
        <f>IFERROR(VLOOKUP(D9,DB!A:F,6,0),"")</f>
        <v/>
      </c>
      <c r="J9" s="37" t="str">
        <f>IFERROR(VLOOKUP(D9,DB!A:G,7,0),"")</f>
        <v/>
      </c>
      <c r="K9" s="37"/>
      <c r="L9" s="37" t="str">
        <f>IFERROR(VLOOKUP(D9,DB!A:I,9,0),"")</f>
        <v/>
      </c>
      <c r="M9" s="135"/>
    </row>
    <row r="10" spans="1:13" ht="15">
      <c r="A10" s="37"/>
      <c r="B10" s="37" t="str">
        <f>IFERROR(VLOOKUP(D10,DB!A:K,11,0),"")</f>
        <v/>
      </c>
      <c r="C10" s="37"/>
      <c r="D10" s="37"/>
      <c r="E10" s="37"/>
      <c r="F10" s="38"/>
      <c r="G10" s="39">
        <f ca="1">IFERROR(NOW()-F10,"-")</f>
        <v>45937.415052199074</v>
      </c>
      <c r="H10" s="38"/>
      <c r="I10" s="37" t="str">
        <f>IFERROR(VLOOKUP(D10,DB!A:F,6,0),"")</f>
        <v/>
      </c>
      <c r="J10" s="37" t="str">
        <f>IFERROR(VLOOKUP(D10,DB!A:G,7,0),"")</f>
        <v/>
      </c>
      <c r="K10" s="37"/>
      <c r="L10" s="37" t="str">
        <f>IFERROR(VLOOKUP(D10,DB!A:I,9,0),"")</f>
        <v/>
      </c>
      <c r="M10" s="135"/>
    </row>
    <row r="11" spans="1:13" ht="15">
      <c r="A11" s="37"/>
      <c r="B11" s="37" t="str">
        <f>IFERROR(VLOOKUP(D11,DB!A:K,11,0),"")</f>
        <v/>
      </c>
      <c r="C11" s="37"/>
      <c r="D11" s="37"/>
      <c r="E11" s="37"/>
      <c r="F11" s="38"/>
      <c r="G11" s="39">
        <f ca="1">IFERROR(NOW()-F11,"-")</f>
        <v>45937.415052199074</v>
      </c>
      <c r="H11" s="38"/>
      <c r="I11" s="37" t="str">
        <f>IFERROR(VLOOKUP(D11,DB!A:F,6,0),"")</f>
        <v/>
      </c>
      <c r="J11" s="37" t="str">
        <f>IFERROR(VLOOKUP(D11,DB!A:G,7,0),"")</f>
        <v/>
      </c>
      <c r="K11" s="37"/>
      <c r="L11" s="37" t="str">
        <f>IFERROR(VLOOKUP(D11,DB!A:I,9,0),"")</f>
        <v/>
      </c>
      <c r="M11" s="135"/>
    </row>
    <row r="12" spans="1:13" ht="15">
      <c r="A12" s="37"/>
      <c r="B12" s="37" t="str">
        <f>IFERROR(VLOOKUP(D12,DB!A:K,11,0),"")</f>
        <v/>
      </c>
      <c r="C12" s="37"/>
      <c r="D12" s="37"/>
      <c r="E12" s="37"/>
      <c r="F12" s="38"/>
      <c r="G12" s="39">
        <f ca="1">IFERROR(NOW()-F12,"-")</f>
        <v>45937.415052199074</v>
      </c>
      <c r="H12" s="38"/>
      <c r="I12" s="37" t="str">
        <f>IFERROR(VLOOKUP(D12,DB!A:F,6,0),"")</f>
        <v/>
      </c>
      <c r="J12" s="37" t="str">
        <f>IFERROR(VLOOKUP(D12,DB!A:G,7,0),"")</f>
        <v/>
      </c>
      <c r="K12" s="37"/>
      <c r="L12" s="37" t="str">
        <f>IFERROR(VLOOKUP(D12,DB!A:I,9,0),"")</f>
        <v/>
      </c>
      <c r="M12" s="135"/>
    </row>
    <row r="13" spans="1:13" ht="15">
      <c r="A13" s="37"/>
      <c r="B13" s="37" t="str">
        <f>IFERROR(VLOOKUP(D13,DB!A:K,11,0),"")</f>
        <v/>
      </c>
      <c r="C13" s="37"/>
      <c r="D13" s="37"/>
      <c r="E13" s="37"/>
      <c r="F13" s="38"/>
      <c r="G13" s="39">
        <f ca="1">IFERROR(NOW()-F13,"-")</f>
        <v>45937.415052199074</v>
      </c>
      <c r="H13" s="38"/>
      <c r="I13" s="37" t="str">
        <f>IFERROR(VLOOKUP(D13,DB!A:F,6,0),"")</f>
        <v/>
      </c>
      <c r="J13" s="37" t="str">
        <f>IFERROR(VLOOKUP(D13,DB!A:G,7,0),"")</f>
        <v/>
      </c>
      <c r="K13" s="37"/>
      <c r="L13" s="37" t="str">
        <f>IFERROR(VLOOKUP(D13,DB!A:I,9,0),"")</f>
        <v/>
      </c>
      <c r="M13" s="135"/>
    </row>
    <row r="14" spans="1:13" ht="15">
      <c r="A14" s="37"/>
      <c r="B14" s="37" t="str">
        <f>IFERROR(VLOOKUP(D14,DB!A:K,11,0),"")</f>
        <v/>
      </c>
      <c r="C14" s="37"/>
      <c r="D14" s="37"/>
      <c r="E14" s="37"/>
      <c r="F14" s="38"/>
      <c r="G14" s="39">
        <f ca="1">IFERROR(NOW()-F14,"-")</f>
        <v>45937.415052199074</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45937.415052199074</v>
      </c>
      <c r="H15" s="38"/>
      <c r="I15" s="37" t="str">
        <f>IFERROR(VLOOKUP(D15,DB!A:F,6,0),"")</f>
        <v/>
      </c>
      <c r="J15" s="37" t="str">
        <f>IFERROR(VLOOKUP(D15,DB!A:G,7,0),"")</f>
        <v/>
      </c>
      <c r="K15" s="37"/>
      <c r="L15" s="37" t="str">
        <f>IFERROR(VLOOKUP(D15,DB!A:I,9,0),"")</f>
        <v/>
      </c>
      <c r="M15" s="135"/>
    </row>
    <row r="16" spans="1:13" ht="15">
      <c r="A16" s="37"/>
      <c r="B16" s="37" t="str">
        <f>IFERROR(VLOOKUP(D16,DB!A:K,11,0),"")</f>
        <v/>
      </c>
      <c r="C16" s="37"/>
      <c r="D16" s="37"/>
      <c r="E16" s="37"/>
      <c r="F16" s="38"/>
      <c r="G16" s="39">
        <f ca="1">IFERROR(NOW()-F16,"-")</f>
        <v>45937.415052199074</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45937.415052199074</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45937.415052199074</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45937.415052199074</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45937.415052199074</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45937.415052199074</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45937.415052199074</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45937.415052199074</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45937.415052199074</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45937.415052199074</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45937.415052199074</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45937.415052199074</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45937.415052199074</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45937.415052199074</v>
      </c>
      <c r="H29" s="38"/>
      <c r="I29" s="37" t="str">
        <f>IFERROR(VLOOKUP(D29,DB!A:F,6,0),"")</f>
        <v/>
      </c>
      <c r="J29" s="37" t="str">
        <f>IFERROR(VLOOKUP(D29,DB!A:G,7,0),"")</f>
        <v/>
      </c>
      <c r="K29" s="37"/>
      <c r="L29" s="37" t="str">
        <f>IFERROR(VLOOKUP(D29,DB!A:I,9,0),"")</f>
        <v/>
      </c>
      <c r="M29" s="135"/>
    </row>
    <row r="30" spans="1:13" ht="15">
      <c r="A30" s="37"/>
      <c r="B30" s="37" t="str">
        <f>IFERROR(VLOOKUP(D30,DB!A:K,11,0),"")</f>
        <v/>
      </c>
      <c r="C30" s="37"/>
      <c r="D30" s="37"/>
      <c r="E30" s="37"/>
      <c r="F30" s="38"/>
      <c r="G30" s="39">
        <f ca="1">IFERROR(NOW()-F30,"-")</f>
        <v>45937.415052199074</v>
      </c>
      <c r="H30" s="38"/>
      <c r="I30" s="37" t="str">
        <f>IFERROR(VLOOKUP(D30,DB!A:F,6,0),"")</f>
        <v/>
      </c>
      <c r="J30" s="37" t="str">
        <f>IFERROR(VLOOKUP(D30,DB!A:G,7,0),"")</f>
        <v/>
      </c>
      <c r="K30" s="37"/>
      <c r="L30" s="37" t="str">
        <f>IFERROR(VLOOKUP(D30,DB!A:I,9,0),"")</f>
        <v/>
      </c>
      <c r="M30" s="135"/>
    </row>
    <row r="31" spans="1:13" ht="15">
      <c r="A31" s="91"/>
      <c r="B31" s="91" t="str">
        <f>IFERROR(VLOOKUP(D31,DB!A:K,11,0),"")</f>
        <v/>
      </c>
      <c r="C31" s="91"/>
      <c r="D31" s="91"/>
      <c r="E31" s="91"/>
      <c r="F31" s="133"/>
      <c r="G31" s="134">
        <f ca="1">IFERROR(NOW()-F31,"-")</f>
        <v>45937.415052199074</v>
      </c>
      <c r="H31" s="133"/>
      <c r="I31" s="91" t="str">
        <f>IFERROR(VLOOKUP(D31,DB!A:F,6,0),"")</f>
        <v/>
      </c>
      <c r="J31" s="91" t="str">
        <f>IFERROR(VLOOKUP(D31,DB!A:G,7,0),"")</f>
        <v/>
      </c>
      <c r="K31" s="91"/>
      <c r="L31" s="91" t="str">
        <f>IFERROR(VLOOKUP(D31,DB!A:I,9,0),"")</f>
        <v/>
      </c>
      <c r="M31" s="135"/>
    </row>
    <row r="32" spans="1:13" ht="15">
      <c r="A32" s="91"/>
      <c r="B32" s="91" t="str">
        <f>IFERROR(VLOOKUP(D32,DB!A:K,11,0),"")</f>
        <v/>
      </c>
      <c r="C32" s="91"/>
      <c r="D32" s="91"/>
      <c r="E32" s="91"/>
      <c r="F32" s="133"/>
      <c r="G32" s="134">
        <f ca="1">IFERROR(NOW()-F32,"-")</f>
        <v>45937.415052199074</v>
      </c>
      <c r="H32" s="133"/>
      <c r="I32" s="91" t="str">
        <f>IFERROR(VLOOKUP(D32,DB!A:F,6,0),"")</f>
        <v/>
      </c>
      <c r="J32" s="91" t="str">
        <f>IFERROR(VLOOKUP(D32,DB!A:G,7,0),"")</f>
        <v/>
      </c>
      <c r="K32" s="91"/>
      <c r="L32" s="91" t="str">
        <f>IFERROR(VLOOKUP(D32,DB!A:I,9,0),"")</f>
        <v/>
      </c>
    </row>
    <row r="33" spans="1:12" ht="15">
      <c r="A33" s="37"/>
      <c r="B33" s="37" t="str">
        <f>IFERROR(VLOOKUP(D33,DB!A:K,11,0),"")</f>
        <v/>
      </c>
      <c r="C33" s="37"/>
      <c r="D33" s="37"/>
      <c r="E33" s="37"/>
      <c r="F33" s="38"/>
      <c r="G33" s="39">
        <f ca="1">IFERROR(NOW()-F33,"-")</f>
        <v>45937.415052199074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45937.415052199074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45937.415052199074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45937.415052199074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45937.415052199074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45937.415052199074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45937.415052199074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45937.415052199074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45937.415052199074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45937.415052199074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45937.415052199074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45937.415052199074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45937.415052199074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45937.415052199074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45937.415052199074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45937.415052199074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45937.415052199074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45937.415052199074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45937.415052199074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45937.415052199074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45937.415052199074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45937.415052199074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45937.415052199074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45937.415052199074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45937.415052199074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45937.415052199074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45937.415052199074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45937.415052199074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45937.415052199074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45937.415052199074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45937.415052199074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45937.415052199074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45937.415052199074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45937.415052199074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45937.415052199074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45937.415052199074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45937.415052199074</v>
      </c>
      <c r="H69" s="38"/>
      <c r="I69" s="37" t="str">
        <f>IFERROR(VLOOKUP(D69,DB!A:F,6,0),"")</f>
        <v/>
      </c>
      <c r="J69" s="37" t="str">
        <f>IFERROR(VLOOKUP(D69,DB!A:G,7,0),"")</f>
        <v/>
      </c>
      <c r="K69" s="37"/>
      <c r="L69" s="37" t="str">
        <f>IFERROR(VLOOKUP(D69,DB!A:I,9,0),"")</f>
        <v/>
      </c>
    </row>
    <row r="70" spans="1:12" ht="15">
      <c r="A70" s="91"/>
      <c r="B70" s="91" t="str">
        <f>IFERROR(VLOOKUP(D70,DB!A:K,11,0),"")</f>
        <v/>
      </c>
      <c r="C70" s="91"/>
      <c r="D70" s="91"/>
      <c r="E70" s="91"/>
      <c r="F70" s="133"/>
      <c r="G70" s="134">
        <f ca="1">IFERROR(NOW()-F70,"-")</f>
        <v>45937.415052199074</v>
      </c>
      <c r="H70" s="133"/>
      <c r="I70" s="91" t="str">
        <f>IFERROR(VLOOKUP(D70,DB!A:F,6,0),"")</f>
        <v/>
      </c>
      <c r="J70" s="91" t="str">
        <f>IFERROR(VLOOKUP(D70,DB!A:G,7,0),"")</f>
        <v/>
      </c>
      <c r="K70" s="91"/>
      <c r="L70" s="91" t="str">
        <f>IFERROR(VLOOKUP(D70,DB!A:I,9,0),"")</f>
        <v/>
      </c>
    </row>
    <row r="71" spans="1:12" ht="15">
      <c r="A71" s="37"/>
      <c r="B71" s="37" t="str">
        <f>IFERROR(VLOOKUP(D71,DB!A:K,11,0),"")</f>
        <v/>
      </c>
      <c r="C71" s="37"/>
      <c r="D71" s="37"/>
      <c r="E71" s="37"/>
      <c r="F71" s="38"/>
      <c r="G71" s="39">
        <f ca="1">IFERROR(NOW()-F71,"-")</f>
        <v>45937.415052199074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45937.415052199074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45937.415052199074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45937.415052199074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45937.415052199074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45937.415052199074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45937.415052199074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45937.415052199074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45937.415052199074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45937.415052199074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45937.415052199074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45937.415052199074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45937.415052199074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45937.415052199074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45937.415052199074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45937.415052199074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45937.415052199074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45937.415052199074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45937.415052199074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45937.415052199074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45937.415052199074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45937.415052199074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45937.415052199074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45937.415052199074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45937.415052199074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45937.415052199074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45937.415052199074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45937.415052199074</v>
      </c>
      <c r="H98" s="38"/>
      <c r="I98" s="37" t="str">
        <f>IFERROR(VLOOKUP(D98,DB!A:F,6,0),"")</f>
        <v/>
      </c>
      <c r="J98" s="37" t="str">
        <f>IFERROR(VLOOKUP(D98,DB!A:G,7,0),"")</f>
        <v/>
      </c>
      <c r="K98" s="37"/>
      <c r="L98" s="37" t="str">
        <f>IFERROR(VLOOKUP(D98,DB!A:I,9,0),"")</f>
        <v/>
      </c>
    </row>
    <row r="99" spans="1:12" ht="15">
      <c r="A99" s="91"/>
      <c r="B99" s="91" t="str">
        <f>IFERROR(VLOOKUP(D99,DB!A:K,11,0),"")</f>
        <v/>
      </c>
      <c r="C99" s="91"/>
      <c r="D99" s="91"/>
      <c r="E99" s="91"/>
      <c r="F99" s="133"/>
      <c r="G99" s="134">
        <f ca="1">IFERROR(NOW()-F99,"-")</f>
        <v>45937.415052199074</v>
      </c>
      <c r="H99" s="133"/>
      <c r="I99" s="91" t="str">
        <f>IFERROR(VLOOKUP(D99,DB!A:F,6,0),"")</f>
        <v/>
      </c>
      <c r="J99" s="91" t="str">
        <f>IFERROR(VLOOKUP(D99,DB!A:G,7,0),"")</f>
        <v/>
      </c>
      <c r="K99" s="91"/>
      <c r="L99" s="91" t="str">
        <f>IFERROR(VLOOKUP(D99,DB!A:I,9,0),"")</f>
        <v/>
      </c>
    </row>
    <row r="100" spans="1:12" ht="15">
      <c r="A100" s="37"/>
      <c r="B100" s="37" t="str">
        <f>IFERROR(VLOOKUP(D100,DB!A:K,11,0),"")</f>
        <v/>
      </c>
      <c r="C100" s="37"/>
      <c r="D100" s="37"/>
      <c r="E100" s="37"/>
      <c r="F100" s="38"/>
      <c r="G100" s="39">
        <f ca="1">IFERROR(NOW()-F100,"-")</f>
        <v>45937.415052199074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45937.415052199074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45937.415052199074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45937.415052199074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45937.415052199074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45937.415052199074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45937.415052199074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45937.415052199074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45937.415052199074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45937.415052199074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45937.415052199074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45937.415052199074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45937.415052199074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45937.415052199074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45937.415052199074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45937.415052199074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45937.415052199074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45937.415052199074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45937.415052199074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45937.415052199074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45937.415052199074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45937.415052199074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45937.415052199074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45937.415052199074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45937.415052199074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45937.415052199074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45937.415052199074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45937.415052199074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45937.415052199074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45937.415052199074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45937.415052199074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45937.415052199074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45937.415052199074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45937.415052199074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45937.415052199074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45937.415052199074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45937.415052199074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45937.415052199074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45937.415052199074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45937.415052199074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45937.415052199074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45937.415052199074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45937.415052199074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45937.415052199074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45937.415052199074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45937.415052199074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45937.415052199074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45937.415052199074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45937.415052199074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45937.415052199074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45937.415052199074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45937.415052199074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45937.415052199074</v>
      </c>
      <c r="H152" s="38"/>
      <c r="I152" s="37" t="str">
        <f>IFERROR(VLOOKUP(D152,DB!A:F,6,0),"")</f>
        <v/>
      </c>
      <c r="J152" s="37" t="str">
        <f>IFERROR(VLOOKUP(D152,DB!A:G,7,0),"")</f>
        <v/>
      </c>
      <c r="K152" s="37"/>
      <c r="L152" s="37" t="str">
        <f>IFERROR(VLOOKUP(D152,DB!A:I,9,0),"")</f>
        <v/>
      </c>
    </row>
    <row r="153" spans="1:12" ht="15">
      <c r="A153" s="91"/>
      <c r="B153" s="91" t="str">
        <f>IFERROR(VLOOKUP(D153,DB!A:K,11,0),"")</f>
        <v/>
      </c>
      <c r="C153" s="91"/>
      <c r="D153" s="91"/>
      <c r="E153" s="91"/>
      <c r="F153" s="133"/>
      <c r="G153" s="134">
        <f ca="1">IFERROR(NOW()-F153,"-")</f>
        <v>45937.415052199074</v>
      </c>
      <c r="H153" s="133"/>
      <c r="I153" s="91" t="str">
        <f>IFERROR(VLOOKUP(D153,DB!A:F,6,0),"")</f>
        <v/>
      </c>
      <c r="J153" s="91" t="str">
        <f>IFERROR(VLOOKUP(D153,DB!A:G,7,0),"")</f>
        <v/>
      </c>
      <c r="K153" s="91"/>
      <c r="L153" s="91" t="str">
        <f>IFERROR(VLOOKUP(D153,DB!A:I,9,0),"")</f>
        <v/>
      </c>
    </row>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4" ht="15"/>
    <row r="415" ht="15"/>
    <row r="416" ht="15"/>
    <row r="417" ht="15"/>
    <row r="418" ht="15"/>
    <row r="419" ht="15"/>
    <row r="420" ht="15"/>
    <row r="421" ht="15"/>
    <row r="423" ht="15"/>
    <row r="424" ht="15"/>
    <row r="425" ht="15"/>
    <row r="426" ht="15"/>
    <row r="427" ht="15"/>
    <row r="428"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3" ht="15"/>
    <row r="484" ht="15"/>
    <row r="485" ht="15"/>
    <row r="488" ht="15"/>
    <row r="489" ht="15"/>
    <row r="490" ht="15"/>
    <row r="491"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3" ht="15"/>
    <row r="804" ht="15"/>
    <row r="805" ht="15"/>
    <row r="806" ht="15"/>
    <row r="807" ht="15"/>
    <row r="808" ht="15"/>
    <row r="812" ht="15"/>
    <row r="813" ht="15"/>
    <row r="823" ht="15"/>
    <row r="828" ht="15"/>
    <row r="839" ht="15"/>
    <row r="840" ht="15"/>
    <row r="847" ht="15"/>
    <row r="848" ht="15"/>
    <row r="852" ht="15"/>
    <row r="853" ht="15"/>
    <row r="854" ht="15"/>
    <row r="861" ht="15"/>
    <row r="862" ht="15"/>
    <row r="863" ht="15"/>
    <row r="864" ht="15"/>
    <row r="866" ht="15"/>
    <row r="867" ht="15"/>
    <row r="868" ht="15"/>
    <row r="871" ht="15"/>
    <row r="872" ht="15"/>
    <row r="873" ht="15"/>
    <row r="874" ht="15"/>
    <row r="876" ht="15"/>
    <row r="877" ht="15"/>
    <row r="878" ht="15"/>
    <row r="879" ht="15"/>
    <row r="880" ht="15"/>
    <row r="881" ht="15"/>
    <row r="883" ht="15"/>
    <row r="884" ht="15"/>
    <row r="886" ht="15"/>
    <row r="887" ht="15"/>
    <row r="889" ht="15"/>
    <row r="890" ht="15"/>
    <row r="891" ht="15"/>
    <row r="893" ht="15"/>
    <row r="894" ht="15"/>
    <row r="895" ht="15"/>
    <row r="896" ht="15"/>
    <row r="897" ht="15"/>
    <row r="901" ht="15"/>
    <row r="902" ht="15"/>
    <row r="903" ht="15"/>
    <row r="904" ht="15"/>
    <row r="907" ht="15"/>
    <row r="908" ht="15"/>
    <row r="911" ht="15"/>
    <row r="952" ht="15"/>
    <row r="953" ht="15"/>
    <row r="956" ht="15"/>
    <row r="957" ht="15"/>
    <row r="964" ht="15"/>
    <row r="965" ht="15"/>
    <row r="968" ht="15"/>
    <row r="970" ht="15"/>
    <row r="972" ht="15"/>
    <row r="973" ht="15"/>
    <row r="974" ht="15"/>
    <row r="977" ht="15"/>
    <row r="978" ht="15"/>
    <row r="980" ht="15"/>
    <row r="983" ht="15"/>
    <row r="984" ht="15"/>
    <row r="986" ht="15"/>
    <row r="987" ht="15"/>
    <row r="988" ht="15"/>
    <row r="989" ht="15"/>
    <row r="990" ht="15"/>
    <row r="993" ht="15"/>
    <row r="994" ht="15"/>
    <row r="995" ht="15"/>
    <row r="996" ht="15"/>
    <row r="997" ht="15"/>
    <row r="998" ht="15"/>
    <row r="1000" ht="15"/>
    <row r="1002" ht="15"/>
    <row r="1004" ht="15"/>
    <row r="1005" ht="15"/>
    <row r="1006" ht="15"/>
    <row r="1008" ht="15"/>
    <row r="1009" ht="15"/>
    <row r="1010" ht="15"/>
    <row r="1011" ht="15"/>
    <row r="1012" ht="15"/>
    <row r="1013" ht="15"/>
    <row r="1014" ht="15"/>
    <row r="1016" ht="15"/>
    <row r="1017" ht="15"/>
    <row r="1018" ht="15"/>
    <row r="1023" ht="15"/>
    <row r="1024" ht="15"/>
    <row r="1028" ht="15"/>
    <row r="1029" ht="15"/>
    <row r="1030" ht="15"/>
    <row r="1033" ht="15"/>
    <row r="1035" ht="15"/>
    <row r="1039" ht="15"/>
    <row r="1043" ht="15"/>
    <row r="1049" ht="15"/>
    <row r="1050" ht="15"/>
    <row r="1052" ht="15"/>
    <row r="1053" ht="15"/>
    <row r="1055" ht="15"/>
    <row r="1058" ht="15"/>
    <row r="1059" ht="15"/>
    <row r="1061" ht="15"/>
    <row r="1063" ht="15"/>
    <row r="1065" ht="15"/>
    <row r="1067" ht="15"/>
    <row r="1068" ht="15"/>
    <row r="1069" ht="15"/>
    <row r="1071" ht="15"/>
    <row r="1072" ht="15"/>
    <row r="1073" ht="15"/>
    <row r="1074" ht="15"/>
    <row r="1077" ht="15"/>
    <row r="1251" ht="15"/>
    <row r="1252" ht="15"/>
    <row r="1262" ht="15"/>
    <row r="1263" ht="15"/>
    <row r="1264" ht="15"/>
    <row r="1270" ht="15"/>
    <row r="1271" ht="15"/>
    <row r="1272" ht="15"/>
    <row r="1273" ht="15"/>
    <row r="1275" ht="15"/>
    <row r="1278" ht="15"/>
    <row r="1279" ht="15"/>
    <row r="1280" ht="15"/>
    <row r="1281" ht="15"/>
    <row r="1283" ht="15"/>
    <row r="1284" ht="15"/>
    <row r="1286" ht="15"/>
    <row r="1287" ht="15"/>
    <row r="1288" ht="15"/>
    <row r="1289" ht="15"/>
    <row r="1291" ht="15"/>
    <row r="1292" ht="15"/>
    <row r="1293" ht="15"/>
    <row r="1296" ht="15"/>
    <row r="1297" ht="15"/>
    <row r="1300" ht="15"/>
    <row r="1301" ht="15"/>
    <row r="1302" ht="15"/>
    <row r="1303" ht="15"/>
    <row r="1304" ht="15"/>
    <row r="1305" ht="15"/>
    <row r="1306" ht="15"/>
    <row r="1307" ht="15"/>
    <row r="1309" ht="15"/>
    <row r="1311" ht="15"/>
    <row r="1312" ht="15"/>
    <row r="1313" ht="15"/>
    <row r="1316" ht="15"/>
    <row r="1326" ht="15"/>
    <row r="1329" ht="15"/>
    <row r="1330" ht="15"/>
    <row r="1334" ht="15"/>
    <row r="1338" ht="15"/>
    <row r="1341" ht="15"/>
    <row r="1343" ht="15"/>
    <row r="1344" ht="15"/>
    <row r="1347" ht="15"/>
    <row r="1349" ht="15"/>
    <row r="1352" ht="15"/>
    <row r="1353" ht="15"/>
    <row r="1354" ht="15"/>
    <row r="1356" ht="15"/>
    <row r="1358" ht="15"/>
    <row r="1359" ht="15"/>
    <row r="1360" ht="15"/>
    <row r="1364" ht="15"/>
    <row r="1365" ht="15"/>
    <row r="1366" ht="15"/>
    <row r="1368" ht="15"/>
    <row r="1369" ht="15"/>
    <row r="1370" ht="15"/>
    <row r="1371" ht="15"/>
    <row r="1373" ht="15"/>
    <row r="1381" ht="15"/>
  </sheetData>
  <dataValidations count="2">
    <dataValidation allowBlank="1" showInputMessage="1" showErrorMessage="1" sqref="E1" xr:uid="{920C6338-E771-4DAE-8C89-92A9093EA4DE}"/>
    <dataValidation type="list" allowBlank="1" showInputMessage="1" showErrorMessage="1" sqref="E2:E1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A11" sqref="A11"/>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39083</v>
      </c>
      <c r="B2" s="119" t="s">
        <v>5398</v>
      </c>
      <c r="C2" s="136">
        <v>1</v>
      </c>
      <c r="D2" s="119" t="s">
        <v>34463</v>
      </c>
      <c r="E2" s="136" t="s">
        <v>39084</v>
      </c>
      <c r="F2" s="137">
        <v>45926.772847222222</v>
      </c>
      <c r="G2" s="88">
        <f ca="1">IFERROR(NOW()-F2,"-")</f>
        <v>10.642204976851644</v>
      </c>
      <c r="H2" s="138">
        <v>45927.449074074102</v>
      </c>
      <c r="I2" s="119" t="str">
        <f>IFERROR(VLOOKUP(D2,DB!A:F,6,0),"")</f>
        <v>SCECO</v>
      </c>
      <c r="J2" s="119" t="str">
        <f>IFERROR(VLOOKUP(D2,DB!A:G,7,0),"")</f>
        <v>Weak</v>
      </c>
      <c r="K2" s="136" t="s">
        <v>39085</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45937.415052199074</v>
      </c>
      <c r="H3" s="138">
        <v>45927.987534722219</v>
      </c>
      <c r="I3" s="119" t="str">
        <f>IFERROR(VLOOKUP(D3,DB!A:F,6,0),"")</f>
        <v>SCECO</v>
      </c>
      <c r="J3" s="119" t="str">
        <f>IFERROR(VLOOKUP(D3,DB!A:G,7,0),"")</f>
        <v>Vandalized</v>
      </c>
      <c r="K3" s="136" t="s">
        <v>39086</v>
      </c>
      <c r="L3" s="125" t="str">
        <f>IFERROR(VLOOKUP(D3,DB!A:I,9,0),"")</f>
        <v>Latis</v>
      </c>
    </row>
    <row r="4" spans="1:16383" ht="31.5" customHeight="1">
      <c r="A4" s="136" t="s">
        <v>39087</v>
      </c>
      <c r="B4" s="119" t="s">
        <v>5398</v>
      </c>
      <c r="C4" s="136">
        <v>1</v>
      </c>
      <c r="D4" s="119" t="s">
        <v>32861</v>
      </c>
      <c r="E4" s="136" t="s">
        <v>39084</v>
      </c>
      <c r="F4" s="137">
        <v>45933.880972222221</v>
      </c>
      <c r="G4" s="88">
        <f ca="1">IFERROR(NOW()-F4,"-")</f>
        <v>3.5340799768528086</v>
      </c>
      <c r="H4" s="138">
        <v>45929.455266203702</v>
      </c>
      <c r="I4" s="119" t="str">
        <f>IFERROR(VLOOKUP(D4,DB!A:F,6,0),"")</f>
        <v>SCECO</v>
      </c>
      <c r="J4" s="119" t="str">
        <f>IFERROR(VLOOKUP(D4,DB!A:G,7,0),"")</f>
        <v>In progress</v>
      </c>
      <c r="K4" s="136" t="s">
        <v>39085</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39088</v>
      </c>
      <c r="B5" s="119" t="s">
        <v>5398</v>
      </c>
      <c r="C5" s="136">
        <v>1</v>
      </c>
      <c r="D5" s="119" t="s">
        <v>33408</v>
      </c>
      <c r="E5" s="136" t="s">
        <v>38964</v>
      </c>
      <c r="F5" s="137">
        <v>45934.942245370374</v>
      </c>
      <c r="G5" s="88">
        <f ca="1">IFERROR(NOW()-F5,"-")</f>
        <v>2.4728068287004135</v>
      </c>
      <c r="H5" s="138">
        <v>45934.470231481479</v>
      </c>
      <c r="I5" s="119" t="str">
        <f>IFERROR(VLOOKUP(D5,DB!A:F,6,0),"")</f>
        <v>SCECO</v>
      </c>
      <c r="J5" s="119" t="str">
        <f>IFERROR(VLOOKUP(D5,DB!A:G,7,0),"")</f>
        <v>Dead</v>
      </c>
      <c r="K5" s="136" t="s">
        <v>39085</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39089</v>
      </c>
      <c r="B6" s="119" t="str">
        <f>IFERROR(VLOOKUP(D6,DB!A:K,11,0),"")</f>
        <v>R6</v>
      </c>
      <c r="C6" s="121">
        <v>1</v>
      </c>
      <c r="D6" s="119" t="s">
        <v>33009</v>
      </c>
      <c r="E6" s="122" t="s">
        <v>38964</v>
      </c>
      <c r="F6" s="123">
        <v>45937.073495370372</v>
      </c>
      <c r="G6" s="88">
        <f ca="1">IFERROR(NOW()-F6,"-")</f>
        <v>0.34155682870186865</v>
      </c>
      <c r="H6" s="123">
        <v>45937.053842592592</v>
      </c>
      <c r="I6" s="119" t="str">
        <f>IFERROR(VLOOKUP(D6,DB!A:F,6,0),"")</f>
        <v>SCECO</v>
      </c>
      <c r="J6" s="119" t="str">
        <f>IFERROR(VLOOKUP(D6,DB!A:G,7,0),"")</f>
        <v>Dead+No BB Design</v>
      </c>
      <c r="K6" s="124" t="s">
        <v>39090</v>
      </c>
      <c r="L6" s="125" t="str">
        <f>IFERROR(VLOOKUP(D6,DB!A:I,9,0),"")</f>
        <v>Latis</v>
      </c>
    </row>
    <row r="7" spans="1:16383" ht="31.5" customHeight="1">
      <c r="A7" s="136" t="s">
        <v>39091</v>
      </c>
      <c r="B7" s="119" t="str">
        <f>IFERROR(VLOOKUP(D7,DB!A:K,11,0),"")</f>
        <v>R6</v>
      </c>
      <c r="C7" s="121">
        <v>2</v>
      </c>
      <c r="D7" s="161" t="s">
        <v>32516</v>
      </c>
      <c r="E7" s="122" t="s">
        <v>39047</v>
      </c>
      <c r="F7" s="123">
        <v>45937.351446759261</v>
      </c>
      <c r="G7" s="88">
        <f ca="1">IFERROR(NOW()-F7,"-")</f>
        <v>6.3605439812818076E-2</v>
      </c>
      <c r="H7" s="123">
        <v>45937.340462962966</v>
      </c>
      <c r="I7" s="119" t="str">
        <f>IFERROR(VLOOKUP(D7,DB!A:F,6,0),"")</f>
        <v>SCECO</v>
      </c>
      <c r="J7" s="119" t="str">
        <f>IFERROR(VLOOKUP(D7,DB!A:G,7,0),"")</f>
        <v>Good</v>
      </c>
      <c r="K7" s="124" t="s">
        <v>39092</v>
      </c>
      <c r="L7" s="125" t="str">
        <f>IFERROR(VLOOKUP(D7,DB!A:I,9,0),"")</f>
        <v>Latis</v>
      </c>
    </row>
    <row r="8" spans="1:16383" ht="31.5" customHeight="1">
      <c r="A8" s="120" t="s">
        <v>24</v>
      </c>
      <c r="B8" s="119" t="str">
        <f>IFERROR(VLOOKUP(D8,DB!A:K,11,0),"")</f>
        <v>R6</v>
      </c>
      <c r="C8" s="121">
        <v>1</v>
      </c>
      <c r="D8" s="119" t="s">
        <v>32708</v>
      </c>
      <c r="E8" s="122"/>
      <c r="F8" s="123"/>
      <c r="G8" s="88">
        <f ca="1">IFERROR(NOW()-F8,"-")</f>
        <v>45937.415052199074</v>
      </c>
      <c r="H8" s="123">
        <v>45937.397986111115</v>
      </c>
      <c r="I8" s="119" t="str">
        <f>IFERROR(VLOOKUP(D8,DB!A:F,6,0),"")</f>
        <v>SCECO</v>
      </c>
      <c r="J8" s="119" t="str">
        <f>IFERROR(VLOOKUP(D8,DB!A:G,7,0),"")</f>
        <v>Dead</v>
      </c>
      <c r="K8" s="124" t="s">
        <v>39093</v>
      </c>
      <c r="L8" s="125" t="str">
        <f>IFERROR(VLOOKUP(D8,DB!A:I,9,0),"")</f>
        <v>Latis</v>
      </c>
    </row>
    <row r="9" spans="1:16383" ht="31.5" customHeight="1">
      <c r="A9" s="120" t="s">
        <v>39094</v>
      </c>
      <c r="B9" s="119" t="str">
        <f>IFERROR(VLOOKUP(D9,DB!A:K,11,0),"")</f>
        <v>R6</v>
      </c>
      <c r="C9" s="121">
        <v>3</v>
      </c>
      <c r="D9" s="119" t="s">
        <v>32993</v>
      </c>
      <c r="E9" s="122" t="s">
        <v>38964</v>
      </c>
      <c r="F9" s="123"/>
      <c r="G9" s="88">
        <f ca="1">IFERROR(NOW()-F9,"-")</f>
        <v>45937.415052199074</v>
      </c>
      <c r="H9" s="123">
        <v>45937.366168981483</v>
      </c>
      <c r="I9" s="119" t="str">
        <f>IFERROR(VLOOKUP(D9,DB!A:F,6,0),"")</f>
        <v>SCECO</v>
      </c>
      <c r="J9" s="119" t="str">
        <f>IFERROR(VLOOKUP(D9,DB!A:G,7,0),"")</f>
        <v>Dead</v>
      </c>
      <c r="K9" s="124" t="s">
        <v>39095</v>
      </c>
      <c r="L9" s="125" t="str">
        <f>IFERROR(VLOOKUP(D9,DB!A:I,9,0),"")</f>
        <v>Latis</v>
      </c>
    </row>
    <row r="10" spans="1:16383" ht="31.5" customHeight="1">
      <c r="A10" s="120" t="s">
        <v>39096</v>
      </c>
      <c r="B10" s="119" t="str">
        <f>IFERROR(VLOOKUP(D10,DB!A:K,11,0),"")</f>
        <v>R6</v>
      </c>
      <c r="C10" s="121">
        <v>1</v>
      </c>
      <c r="D10" s="119" t="s">
        <v>37505</v>
      </c>
      <c r="E10" s="122" t="s">
        <v>39047</v>
      </c>
      <c r="F10" s="123"/>
      <c r="G10" s="88">
        <f ca="1">IFERROR(NOW()-F10,"-")</f>
        <v>45937.415052199074</v>
      </c>
      <c r="H10" s="123">
        <v>45937.370740740742</v>
      </c>
      <c r="I10" s="119" t="str">
        <f>IFERROR(VLOOKUP(D10,DB!A:F,6,0),"")</f>
        <v>SCECO</v>
      </c>
      <c r="J10" s="119" t="str">
        <f>IFERROR(VLOOKUP(D10,DB!A:G,7,0),"")</f>
        <v>Good</v>
      </c>
      <c r="K10" s="124" t="s">
        <v>39097</v>
      </c>
      <c r="L10" s="125" t="str">
        <f>IFERROR(VLOOKUP(D10,DB!A:I,9,0),"")</f>
        <v>Latis</v>
      </c>
    </row>
    <row r="11" spans="1:16383" ht="31.5" customHeight="1">
      <c r="A11" s="120" t="s">
        <v>39096</v>
      </c>
      <c r="B11" s="119" t="str">
        <f>IFERROR(VLOOKUP(D11,DB!A:K,11,0),"")</f>
        <v>R6</v>
      </c>
      <c r="C11" s="121">
        <v>1</v>
      </c>
      <c r="D11" s="119" t="s">
        <v>37168</v>
      </c>
      <c r="E11" s="122" t="s">
        <v>39047</v>
      </c>
      <c r="F11" s="123"/>
      <c r="G11" s="88">
        <f ca="1">IFERROR(NOW()-F11,"-")</f>
        <v>45937.415052199074</v>
      </c>
      <c r="H11" s="123">
        <v>45937.370740740742</v>
      </c>
      <c r="I11" s="119" t="str">
        <f>IFERROR(VLOOKUP(D11,DB!A:F,6,0),"")</f>
        <v>SCECO</v>
      </c>
      <c r="J11" s="119" t="str">
        <f>IFERROR(VLOOKUP(D11,DB!A:G,7,0),"")</f>
        <v>Vandalized</v>
      </c>
      <c r="K11" s="124" t="s">
        <v>39098</v>
      </c>
      <c r="L11" s="125" t="str">
        <f>IFERROR(VLOOKUP(D11,DB!A:I,9,0),"")</f>
        <v>Latis</v>
      </c>
    </row>
    <row r="12" spans="1:16383" ht="31.5" customHeight="1">
      <c r="A12" s="120"/>
      <c r="B12" s="119" t="str">
        <f>IFERROR(VLOOKUP(D12,DB!A:K,11,0),"")</f>
        <v/>
      </c>
      <c r="C12" s="121"/>
      <c r="D12" s="119"/>
      <c r="E12" s="122"/>
      <c r="F12" s="123"/>
      <c r="G12" s="88">
        <f ca="1">IFERROR(NOW()-F12,"-")</f>
        <v>45937.415052199074</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45937.415052199074</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45937.415052199074</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45937.415052199074</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45937.415052199074</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45937.415052199074</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45937.415052199074</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45937.415052199074</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45937.415052199074</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45937.415052199074</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45937.415052199074</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45937.415052199074</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45937.415052199074</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45937.415052199074</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45937.415052199074</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45937.415052199074</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45937.415052199074</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45937.415052199074</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45937.415052199074</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45937.415052199074</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45937.415052199074</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45937.415052199074</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45937.415052199074</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45937.415052199074</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45937.415052199074</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45937.415052199074</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45937.415052199074</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45937.415052199074</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45937.415052199074</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45937.415052199074</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45937.415052199074</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45937.415052199074</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45937.415052199074</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45937.415052199074</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45937.415052199074</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45937.415052199074</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45937.415052199074</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45937.415052199074</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45937.415052199074</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45937.415052199074</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45937.415052199074</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45937.415052199074</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45937.415052199074</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45937.415052199074</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45937.415052199074</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45937.415052199074</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45937.415052199074</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45937.415052199074</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45937.415052199074</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45937.415052199074</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45937.415052199074</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45937.415052199074</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45937.415052199074</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45937.415052199074</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45937.415052199074</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45937.415052199074</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45937.415052199074</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45937.415052199074</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45937.415052199074</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45937.415052199074</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45937.415052199074</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45937.415052199074</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45937.415052199074</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45937.415052199074</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45937.415052199074</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45937.415052199074</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45937.415052199074</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45937.415052199074</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45937.415052199074</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45937.415052199074</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45937.415052199074</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45937.415052199074</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45937.415052199074</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45937.415052199074</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45937.415052199074</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45937.415052199074</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45937.415052199074</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45937.415052199074</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45937.415052199074</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45937.415052199074</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45937.415052199074</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45937.415052199074</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45937.415052199074</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45937.415052199074</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45937.415052199074</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45937.415052199074</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45937.415052199074</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45937.415052199074</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45937.415052199074</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45937.415052199074</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45937.415052199074</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45937.415052199074</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45937.415052199074</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45937.415052199074</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45937.415052199074</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45937.415052199074</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45937.415052199074</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45937.415052199074</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45937.415052199074</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45937.415052199074</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45937.415052199074</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45937.415052199074</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45937.415052199074</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45937.415052199074</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45937.415052199074</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45937.415052199074</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45937.415052199074</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45937.415052199074</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45937.415052199074</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45937.415052199074</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45937.415052199074</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45937.415052199074</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45937.415052199074</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45937.415052199074</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45937.415052199074</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45937.415052199074</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45937.415052199074</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45937.415052199074</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45937.415052199074</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45937.415052199074</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45937.415052199074</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45937.415052199074</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45937.415052199074</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45937.415052199074</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45937.415052199074</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45937.415052199074</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45937.415052199074</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45937.415052199074</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45937.415052199074</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45937.415052199074</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45937.415052199074</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45937.415052199074</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45937.415052199074</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45937.415052199074</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45937.415052199074</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45937.415052199074</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45937.415052199074</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45937.415052199074</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45937.415052199074</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45937.415052199074</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45937.415052199074</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45937.415052199074</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45937.415052199074</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45937.415052199074</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45937.415052199074</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45937.415052199074</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45937.415052199074</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45937.415052199074</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45937.415052199074</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45937.415052199074</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45937.415052199074</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45937.415052199074</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45937.415052199074</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45937.415052199074</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45937.415052199074</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45937.415052199074</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45937.415052199074</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45937.415052199074</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45937.415052199074</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45937.415052199074</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45937.415052199074</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45937.415052199074</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45937.415052199074</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45937.415052199074</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45937.415052199074</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45937.415052199074</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45937.415052199074</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45937.415052199074</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45937.415052199074</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45937.415052199074</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45937.415052199074</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45937.415052199074</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45937.415052199074</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45937.415052199074</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45937.415052199074</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45937.415052199074</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45937.415052199074</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45937.415052199074</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45937.415052199074</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45937.415052199074</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45937.415052199074</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45937.415052199074</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45937.415052199074</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45937.415052199074</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45937.415052199074</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45937.415052199074</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45937.415052199074</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45937.415052199074</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45937.415052199074</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45937.415052199074</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45937.415052199074</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45937.415052199074</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45937.415052199074</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45937.415052199074</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45937.415052199074</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45937.415052199074</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45937.415052199074</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45937.415052199074</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45937.415052199074</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45937.415052199074</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45937.415052199074</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45937.415052199074</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45937.415052199074</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45937.415052199074</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45937.415052199074</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45937.415052199074</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45937.415052199074</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45937.415052199074</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45937.415052199074</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45937.415052199074</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45937.415052199074</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45937.415052199074</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45937.415052199074</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45937.415052199074</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45937.415052199074</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45937.415052199074</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45937.415052199074</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45937.415052199074</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45937.415052199074</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45937.415052199074</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45937.415052199074</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45937.415052199074</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45937.415052199074</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45937.415052199074</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45937.415052199074</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45937.415052199074</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45937.415052199074</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45937.415052199074</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45937.415052199074</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45937.415052199074</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45937.415052199074</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45937.415052199074</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45937.415052199074</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45937.415052199074</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45937.415052199074</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45937.415052199074</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45937.415052199074</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45937.415052199074</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45937.415052199074</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45937.415052199074</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45937.415052199074</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45937.415052199074</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45937.415052199074</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45937.415052199074</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45937.415052199074</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45937.415052199074</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45937.415052199074</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45937.415052199074</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45937.415052199074</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45937.415052199074</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45937.415052199074</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45937.415052199074</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2025-10-07T06:57:48Z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