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02" documentId="13_ncr:1_{F6CB121F-512D-4AA6-A0C1-0FB36C537598}" xr6:coauthVersionLast="47" xr6:coauthVersionMax="47" xr10:uidLastSave="{5D150E92-41DC-4554-AFD2-C30AF5C4F9C1}"/>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<sst xmlns="http://schemas.openxmlformats.org/spreadsheetml/2006/main" count="178574" uniqueCount="39073">
  <si>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</si>
  <si>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</si>
  <si>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</si>
  <si>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</si>
  <si>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</si>
  <si>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</si>
  <si>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</si>
  <si>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</si>
  <si>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</si>
  <si>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</si>
  <si>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</si>
  <si>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</si>
  <si>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</si>
  <si>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</si>
  <si>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</si>
  <si>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</si>
  <si>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</si>
  <si>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</si>
  <si>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</si>
  <si>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</si>
  <si>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</si>
  <si>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</si>
  <si>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</si>
  <si>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</si>
  <si>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</si>
  <si>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</si>
  <si>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</si>
  <si>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</si>
  <si>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</si>
  <si>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</si>
  <si>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</si>
  <si>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</si>
  <si>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</si>
  <si>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</si>
  <si>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</si>
  <si>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</si>
  <si>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</si>
  <si>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</si>
  <si>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</si>
  <si>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</si>
  <si>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</si>
  <si>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</si>
  <si>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</si>
  <si>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</si>
  <si>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</si>
  <si>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</si>
  <si>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</si>
  <si>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</si>
  <si>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</si>
  <si>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</si>
  <si>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</si>
  <si>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</si>
  <si>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</si>
  <si>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</si>
  <si>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</si>
  <si>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</si>
  <si>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</si>
  <si>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</si>
  <si>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</si>
  <si>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</si>
  <si>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</si>
  <si>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</si>
  <si>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</si>
  <si>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</si>
  <si>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</si>
  <si>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</si>
  <si>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</si>
  <si>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</si>
  <si>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</si>
  <si>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</si>
  <si>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</si>
  <si>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</si>
  <si>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</si>
  <si>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</si>
  <si>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</si>
  <si>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</si>
  <si>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</si>
  <si>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</si>
  <si>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</si>
  <si>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</si>
  <si>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</si>
  <si>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</si>
  <si>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</si>
  <si>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</si>
  <si>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</si>
  <si>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</si>
  <si>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</si>
  <si>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</si>
  <si>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</si>
  <si>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</si>
  <si>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</si>
  <si>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</si>
  <si>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</si>
  <si>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</si>
  <si>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</si>
  <si>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</si>
  <si>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</si>
  <si>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</si>
  <si>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</si>
  <si>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</si>
  <si>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</si>
  <si>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</si>
  <si>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</si>
  <si>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</si>
  <si>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</si>
  <si>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</si>
  <si>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</si>
  <si>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</si>
  <si>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</si>
  <si>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</si>
  <si>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</si>
  <si>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</si>
  <si>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</si>
  <si>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</si>
  <si>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</si>
  <si>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</si>
  <si>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</si>
  <si>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</si>
  <si>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</si>
  <si>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</si>
  <si>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</si>
  <si>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</si>
  <si>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</si>
  <si>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</si>
  <si>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</si>
  <si>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</si>
  <si>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</si>
  <si>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</si>
  <si>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</si>
  <si>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</si>
  <si>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</si>
  <si>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</si>
  <si>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</si>
  <si>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</si>
  <si>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</si>
  <si>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</si>
  <si>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</si>
  <si>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</si>
  <si>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</si>
  <si>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</si>
  <si>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</si>
  <si>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</si>
  <si>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</si>
  <si>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</si>
  <si>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</si>
  <si>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</si>
  <si>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</si>
  <si>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</si>
  <si>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</si>
  <si>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</si>
  <si>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</si>
  <si>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</si>
  <si>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</si>
  <si>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</si>
  <si>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</si>
  <si>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</si>
  <si>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</si>
  <si>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</si>
  <si>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</si>
  <si>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</si>
  <si>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</si>
  <si>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</si>
  <si>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</si>
  <si>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</si>
  <si>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</si>
  <si>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</si>
  <si>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</si>
  <si>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</si>
  <si>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</si>
  <si>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</si>
  <si>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</si>
  <si>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</si>
  <si>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</si>
  <si>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</si>
  <si>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</si>
  <si>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</si>
  <si>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</si>
  <si>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</si>
  <si>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</si>
  <si>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</si>
  <si>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</si>
  <si>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</si>
  <si>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</si>
  <si>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</si>
  <si>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</si>
  <si>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</si>
  <si>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</si>
  <si>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</si>
  <si>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</si>
  <si>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</si>
  <si>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</si>
  <si>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</si>
  <si>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</si>
  <si>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</si>
  <si>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</si>
  <si>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</si>
  <si>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</si>
  <si>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</si>
  <si>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</si>
  <si>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</si>
  <si>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</si>
  <si>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</si>
  <si>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</si>
  <si>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</si>
  <si>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</si>
  <si>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</si>
  <si>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</si>
  <si>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</si>
  <si>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</si>
  <si>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</si>
  <si>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</si>
  <si>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</si>
  <si>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</si>
  <si>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</si>
  <si>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</si>
  <si>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</si>
  <si>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</si>
  <si>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</si>
  <si>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</si>
  <si>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</si>
  <si>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</si>
  <si>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</si>
  <si>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</si>
  <si>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</si>
  <si>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</si>
  <si>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</si>
  <si>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</si>
  <si>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</si>
  <si>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</si>
  <si>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</si>
  <si>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</si>
  <si>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</si>
  <si>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</si>
  <si>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</si>
  <si>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</si>
  <si>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</si>
  <si>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</si>
  <si>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</si>
  <si>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</si>
  <si>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</si>
  <si>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</si>
  <si>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</si>
  <si>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</si>
  <si>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</si>
  <si>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</si>
  <si>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</si>
  <si>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</si>
  <si>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</si>
  <si>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</si>
  <si>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</si>
  <si>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</si>
  <si>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</si>
  <si>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</si>
  <si>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</si>
  <si>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</si>
  <si>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</si>
  <si>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</si>
  <si>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</si>
  <si>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</si>
  <si>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</si>
  <si>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</si>
  <si>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</si>
  <si>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</si>
  <si>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</si>
  <si>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</si>
  <si>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</si>
  <si>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</si>
  <si>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</si>
  <si>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</si>
  <si>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</si>
  <si>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</si>
  <si>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</si>
  <si>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</si>
  <si>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</si>
  <si>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</si>
  <si>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</si>
  <si>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</si>
  <si>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</si>
  <si>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</si>
  <si>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</si>
  <si>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</si>
  <si>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</si>
  <si>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</si>
  <si>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</si>
  <si>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</si>
  <si>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</si>
  <si>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</si>
  <si>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</si>
  <si>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</si>
  <si>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</si>
  <si>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</si>
  <si>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</si>
  <si>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</si>
  <si>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</si>
  <si>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</si>
  <si>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</si>
  <si>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</si>
  <si>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</si>
  <si>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</si>
  <si>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</si>
  <si>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</si>
  <si>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</si>
  <si>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</si>
  <si>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</si>
  <si>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</si>
  <si>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</si>
  <si>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</si>
  <si>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</si>
  <si>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</si>
  <si>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</si>
  <si>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</si>
  <si>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</si>
  <si>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</si>
  <si>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</si>
  <si>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</si>
  <si>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</si>
  <si>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</si>
  <si>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</si>
  <si>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</si>
  <si>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</si>
  <si>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</si>
  <si>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</si>
  <si>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</si>
  <si>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</si>
  <si>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</si>
  <si>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</si>
  <si>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</si>
  <si>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</si>
  <si>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</si>
  <si>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</si>
  <si>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</si>
  <si>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</si>
  <si>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</si>
  <si>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</si>
  <si>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</si>
  <si>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</si>
  <si>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</si>
  <si>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</si>
  <si>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</si>
  <si>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</si>
  <si>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</si>
  <si>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</si>
  <si>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</si>
  <si>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</si>
  <si>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</si>
  <si>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</si>
  <si>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</si>
  <si>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</si>
  <si>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</si>
  <si>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</si>
  <si>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</si>
  <si>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</si>
  <si>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</si>
  <si>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</si>
  <si>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</si>
  <si>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</si>
  <si>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</si>
  <si>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</si>
  <si>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</si>
  <si>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</si>
  <si>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</si>
  <si>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</si>
  <si>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</si>
  <si>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</si>
  <si>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</si>
  <si>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</si>
  <si>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</si>
  <si>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</si>
  <si>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</si>
  <si>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</si>
  <si>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</si>
  <si>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</si>
  <si>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</si>
  <si>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</si>
  <si>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</si>
  <si>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</si>
  <si>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</si>
  <si>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</si>
  <si>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</si>
  <si>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</si>
  <si>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</si>
  <si>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</si>
  <si>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</si>
  <si>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</si>
  <si>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</si>
  <si>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</si>
  <si>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</si>
  <si>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</si>
  <si>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</si>
  <si>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</si>
  <si>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</si>
  <si>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</si>
  <si>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</si>
  <si>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</si>
  <si>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</si>
  <si>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</si>
  <si>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</si>
  <si>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</si>
  <si>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</si>
  <si>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</si>
  <si>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</si>
  <si>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</si>
  <si>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</si>
  <si>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</si>
  <si>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</si>
  <si>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</si>
  <si>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</si>
  <si>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</si>
  <si>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</si>
  <si>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</si>
  <si>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</si>
  <si>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</si>
  <si>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</si>
  <si>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</si>
  <si>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</si>
  <si>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</si>
  <si>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</si>
  <si>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</si>
  <si>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</si>
  <si>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</si>
  <si>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</si>
  <si>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</si>
  <si>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</si>
  <si>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</si>
  <si>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</si>
  <si>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</si>
  <si>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</si>
  <si>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</si>
  <si>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</si>
  <si>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</si>
  <si>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</si>
  <si>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</si>
  <si>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</si>
  <si>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</si>
  <si>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</si>
  <si>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</si>
  <si>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</si>
  <si>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</si>
  <si>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</si>
  <si>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</si>
  <si>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</si>
  <si>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</si>
  <si>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</si>
  <si>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</si>
  <si>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</si>
  <si>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</si>
  <si>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</si>
  <si>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</si>
  <si>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</si>
  <si>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</si>
  <si>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</si>
  <si>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</si>
  <si>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</si>
  <si>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</si>
  <si>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</si>
  <si>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</si>
  <si>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</si>
  <si>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</si>
  <si>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</si>
  <si>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</si>
  <si>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</si>
  <si>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</si>
  <si>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</si>
  <si>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</si>
  <si>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</si>
  <si>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</si>
  <si>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</si>
  <si>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</si>
  <si>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</si>
  <si>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</si>
  <si>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</si>
  <si>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</si>
  <si>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</si>
  <si>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</si>
  <si>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</si>
  <si>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</si>
  <si>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</si>
  <si>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</si>
  <si>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</si>
  <si>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</si>
  <si>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</si>
  <si>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</si>
  <si>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</si>
  <si>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</si>
  <si>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</si>
  <si>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</si>
  <si>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</si>
  <si>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</si>
  <si>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</si>
  <si>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</si>
  <si>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</si>
  <si>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</si>
  <si>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</si>
  <si>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</si>
  <si>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</si>
  <si>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</si>
  <si>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</si>
  <si>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</si>
  <si>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</si>
  <si>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</si>
  <si>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</si>
  <si>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</si>
  <si>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</si>
  <si>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</si>
  <si>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</si>
  <si>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</si>
  <si>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</si>
  <si>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</si>
  <si>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</si>
  <si>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</si>
  <si>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</si>
  <si>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</si>
  <si>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</si>
  <si>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</si>
  <si>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</si>
  <si>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</si>
  <si>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</si>
  <si>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</si>
  <si>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</si>
  <si>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</si>
  <si>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</si>
  <si>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</si>
  <si>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</si>
  <si>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</si>
  <si>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</si>
  <si>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</si>
  <si>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</si>
  <si>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</si>
  <si>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</si>
  <si>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</si>
  <si>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</si>
  <si>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</si>
  <si>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</si>
  <si>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</si>
  <si>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</si>
  <si>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</si>
  <si>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</si>
  <si>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</si>
  <si>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</si>
  <si>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</si>
  <si>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</si>
  <si>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</si>
  <si>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</si>
  <si>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</si>
  <si>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</si>
  <si>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</si>
  <si>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</si>
  <si>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</si>
  <si>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</si>
  <si>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</si>
  <si>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</si>
  <si>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</si>
  <si>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</si>
  <si>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</si>
  <si>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</si>
  <si>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</si>
  <si>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</si>
  <si>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</si>
  <si>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</si>
  <si>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</si>
  <si>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</si>
  <si>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</si>
  <si>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</si>
  <si>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</si>
  <si>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</si>
  <si>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</si>
  <si>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</si>
  <si>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</si>
  <si>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</si>
  <si>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</si>
  <si>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</si>
  <si>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</si>
  <si>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</si>
  <si>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</si>
  <si>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</si>
  <si>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</si>
  <si>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</si>
  <si>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</si>
  <si>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</si>
  <si>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</si>
  <si>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</si>
  <si>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</si>
  <si>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</si>
  <si>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</si>
  <si>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</si>
  <si>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</si>
  <si>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</si>
  <si>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</si>
  <si>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</si>
  <si>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</si>
  <si>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</si>
  <si>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</si>
  <si>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</si>
  <si>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</si>
  <si>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</si>
  <si>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</si>
  <si>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</si>
  <si>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</si>
  <si>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</si>
  <si>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</si>
  <si>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</si>
  <si>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</si>
  <si>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</si>
  <si>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</si>
  <si>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</si>
  <si>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</si>
  <si>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</si>
  <si>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</si>
  <si>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</si>
  <si>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</si>
  <si>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</si>
  <si>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</si>
  <si>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</si>
  <si>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</si>
  <si>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</si>
  <si>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</si>
  <si>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</si>
  <si>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</si>
  <si>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</si>
  <si>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</si>
  <si>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</si>
  <si>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</si>
  <si>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</si>
  <si>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</si>
  <si>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</si>
  <si>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</si>
  <si>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</si>
  <si>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</si>
  <si>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</si>
  <si>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</si>
  <si>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</si>
  <si>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</si>
  <si>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</si>
  <si>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</si>
  <si>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</si>
  <si>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</si>
  <si>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</si>
  <si>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</si>
  <si>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</si>
  <si>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</si>
  <si>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</si>
  <si>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</si>
  <si>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</si>
  <si>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</si>
  <si>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</si>
  <si>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</si>
  <si>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</si>
  <si>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</si>
  <si>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</si>
  <si>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</si>
  <si>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</si>
  <si>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</si>
  <si>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</si>
  <si>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</si>
  <si>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</si>
  <si>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</si>
  <si>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</si>
  <si>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</si>
  <si>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</si>
  <si>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</si>
  <si>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</si>
  <si>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</si>
  <si>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</si>
  <si>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</si>
  <si>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</si>
  <si>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</si>
  <si>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</si>
  <si>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</si>
  <si>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</si>
  <si>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</si>
  <si>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</si>
  <si>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</si>
  <si>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</si>
  <si>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</si>
  <si>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</si>
  <si>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</si>
  <si>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</si>
  <si>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</si>
  <si>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</si>
  <si>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</si>
  <si>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</si>
  <si>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</si>
  <si>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</si>
  <si>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</si>
  <si>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</si>
  <si>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</si>
  <si>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</si>
  <si>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</si>
  <si>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</si>
  <si>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</si>
  <si>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</si>
  <si>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</si>
  <si>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</si>
  <si>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</si>
  <si>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</si>
  <si>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</si>
  <si>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</si>
  <si>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</si>
  <si>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</si>
  <si>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</si>
  <si>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</si>
  <si>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</si>
  <si>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</si>
  <si>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</si>
  <si>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</si>
  <si>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</si>
  <si>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</si>
  <si>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</si>
  <si>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</si>
  <si>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</si>
  <si>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</si>
  <si>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</si>
  <si>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</si>
  <si>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</si>
  <si>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</si>
  <si>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</si>
  <si>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</si>
  <si>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</si>
  <si>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</si>
  <si>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</si>
  <si>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</si>
  <si>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</si>
  <si>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</si>
  <si>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</si>
  <si>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</si>
  <si>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</si>
  <si>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</si>
  <si>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</si>
  <si>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</si>
  <si>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</si>
  <si>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</si>
  <si>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</si>
  <si>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</si>
  <si>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</si>
  <si>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</si>
  <si>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</si>
  <si>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</si>
  <si>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</si>
  <si>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</si>
  <si>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</si>
  <si>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</si>
  <si>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</si>
  <si>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</si>
  <si>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</si>
  <si>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</si>
  <si>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</si>
  <si>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</si>
  <si>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</si>
  <si>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</si>
  <si>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</si>
  <si>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</si>
  <si>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</si>
  <si>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</si>
  <si>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</si>
  <si>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</si>
  <si>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</si>
  <si>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</si>
  <si>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</si>
  <si>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</si>
  <si>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</si>
  <si>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</si>
  <si>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</si>
  <si>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</si>
  <si>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</si>
  <si>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</si>
  <si>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</si>
  <si>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</si>
  <si>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</si>
  <si>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</si>
  <si>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</si>
  <si>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</si>
  <si>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</si>
  <si>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</si>
  <si>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</si>
  <si>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</si>
  <si>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</si>
  <si>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</si>
  <si>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</si>
  <si>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</si>
  <si>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</si>
  <si>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</si>
  <si>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</si>
  <si>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</si>
  <si>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</si>
  <si>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</si>
  <si>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</si>
  <si>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</si>
  <si>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</si>
  <si>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</si>
  <si>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</si>
  <si>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</si>
  <si>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</si>
  <si>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</si>
  <si>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</si>
  <si>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</si>
  <si>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</si>
  <si>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</si>
  <si>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</si>
  <si>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</si>
  <si>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</si>
  <si>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</si>
  <si>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</si>
  <si>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</si>
  <si>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</si>
  <si>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</si>
  <si>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</si>
  <si>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</si>
  <si>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</si>
  <si>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</si>
  <si>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</si>
  <si>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</si>
  <si>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</si>
  <si>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</si>
  <si>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</si>
  <si>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</si>
  <si>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</si>
  <si>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</si>
  <si>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</si>
  <si>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</si>
  <si>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</si>
  <si>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</si>
  <si>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</si>
  <si>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</si>
  <si>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</si>
  <si>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</si>
  <si>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</si>
  <si>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</si>
  <si>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</si>
  <si>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</si>
  <si>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</si>
  <si>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</si>
  <si>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</si>
  <si>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</si>
  <si>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</si>
  <si>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</si>
  <si>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</si>
  <si>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</si>
  <si>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</si>
  <si>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</si>
  <si>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</si>
  <si>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</si>
  <si>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</si>
  <si>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</si>
  <si>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</si>
  <si>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</si>
  <si>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</si>
  <si>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</si>
  <si>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</si>
  <si>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</si>
  <si>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</si>
  <si>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</si>
  <si>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</si>
  <si>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</si>
  <si>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</si>
  <si>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</si>
  <si>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</si>
  <si>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</si>
  <si>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</si>
  <si>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</si>
  <si>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</si>
  <si>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</si>
  <si>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</si>
  <si>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</si>
  <si>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</si>
  <si>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</si>
  <si>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</si>
  <si>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</si>
  <si>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</si>
  <si>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</si>
  <si>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</si>
  <si>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</si>
  <si>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</si>
  <si>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</si>
  <si>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</si>
  <si>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</si>
  <si>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</si>
  <si>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</si>
  <si>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</si>
  <si>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</si>
  <si>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</si>
  <si>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</si>
  <si>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</si>
  <si>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</si>
  <si>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</si>
  <si>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</si>
  <si>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</si>
  <si>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</si>
  <si>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</si>
  <si>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</si>
  <si>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</si>
  <si>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</si>
  <si>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</si>
  <si>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</si>
  <si>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</si>
  <si>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</si>
  <si>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</si>
  <si>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</si>
  <si>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</si>
  <si>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</si>
  <si>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</si>
  <si>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</si>
  <si>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</si>
  <si>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</si>
  <si>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</si>
  <si>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</si>
  <si>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</si>
  <si>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</si>
  <si>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</si>
  <si>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</si>
  <si>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</si>
  <si>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</si>
  <si>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</si>
  <si>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</si>
  <si>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</si>
  <si>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</si>
  <si>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</si>
  <si>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</si>
  <si>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</si>
  <si>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</si>
  <si>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</si>
  <si>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</si>
  <si>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</si>
  <si>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</si>
  <si>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</si>
  <si>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</si>
  <si>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</si>
  <si>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</si>
  <si>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</si>
  <si>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</si>
  <si>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</si>
  <si>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</si>
  <si>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</si>
  <si>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</si>
  <si>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</si>
  <si>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</si>
  <si>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</si>
  <si>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</si>
  <si>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</si>
  <si>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</si>
  <si>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</si>
  <si>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</si>
  <si>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</si>
  <si>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</si>
  <si>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</si>
  <si>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</si>
  <si>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</si>
  <si>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</si>
  <si>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</si>
  <si>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</si>
  <si>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</si>
  <si>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</si>
  <si>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</si>
  <si>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</si>
  <si>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</si>
  <si>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</si>
  <si>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</si>
  <si>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</si>
  <si>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</si>
  <si>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</si>
  <si>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</si>
  <si>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</si>
  <si>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</si>
  <si>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</si>
  <si>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</si>
  <si>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</si>
  <si>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</si>
  <si>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</si>
  <si>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</si>
  <si>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</si>
  <si>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</si>
  <si>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</si>
  <si>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</si>
  <si>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</si>
  <si>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</si>
  <si>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</si>
  <si>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</si>
  <si>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</si>
  <si>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</si>
  <si>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</si>
  <si>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</si>
  <si>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</si>
  <si>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</si>
  <si>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</si>
  <si>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</si>
  <si>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</si>
  <si>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</si>
  <si>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</si>
  <si>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</si>
  <si>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</si>
  <si>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</si>
  <si>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</si>
  <si>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</si>
  <si>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</si>
  <si>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</si>
  <si>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</si>
  <si>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</si>
  <si>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</si>
  <si>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</si>
  <si>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</si>
  <si>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</si>
  <si>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</si>
  <si>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</si>
  <si>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</si>
  <si>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</si>
  <si>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</si>
  <si>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</si>
  <si>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</si>
  <si>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</si>
  <si>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</si>
  <si>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</si>
  <si>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</si>
  <si>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</si>
  <si>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</si>
  <si>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</si>
  <si>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</si>
  <si>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</si>
  <si>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</si>
  <si>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</si>
  <si>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</si>
  <si>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</si>
  <si>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</si>
  <si>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</si>
  <si>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</si>
  <si>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</si>
  <si>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</si>
  <si>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</si>
  <si>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</si>
  <si>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</si>
  <si>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</si>
  <si>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</si>
  <si>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</si>
  <si>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</si>
  <si>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</si>
  <si>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</si>
  <si>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</si>
  <si>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</si>
  <si>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</si>
  <si>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</si>
  <si>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</si>
  <si>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</si>
  <si>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</si>
  <si>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</si>
  <si>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</si>
  <si>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</si>
  <si>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</si>
  <si>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</si>
  <si>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</si>
  <si>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</si>
  <si>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</si>
  <si>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</si>
  <si>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</si>
  <si>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</si>
  <si>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</si>
  <si>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</si>
  <si>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</si>
  <si>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</si>
  <si>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</si>
  <si>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</si>
  <si>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</si>
  <si>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</si>
  <si>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</si>
  <si>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</si>
  <si>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</si>
  <si>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</si>
  <si>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</si>
  <si>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</si>
  <si>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</si>
  <si>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</si>
  <si>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</si>
  <si>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</si>
  <si>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</si>
  <si>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</si>
  <si>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</si>
  <si>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</si>
  <si>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</si>
  <si>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</si>
  <si>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</si>
  <si>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</si>
  <si>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</si>
  <si>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</si>
  <si>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</si>
  <si>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</si>
  <si>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</si>
  <si>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</si>
  <si>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</si>
  <si>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</si>
  <si>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</si>
  <si>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</si>
  <si>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</si>
  <si>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</si>
  <si>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</si>
  <si>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</si>
  <si>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</si>
  <si>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</si>
  <si>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</si>
  <si>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</si>
  <si>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</si>
  <si>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</si>
  <si>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</si>
  <si>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</si>
  <si>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</si>
  <si>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</si>
  <si>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</si>
  <si>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</si>
  <si>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</si>
  <si>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</si>
  <si>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</si>
  <si>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</si>
  <si>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</si>
  <si>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</si>
  <si>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</si>
  <si>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</si>
  <si>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</si>
  <si>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</si>
  <si>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</si>
  <si>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</si>
  <si>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</si>
  <si>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</si>
  <si>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</si>
  <si>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</si>
  <si>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</si>
  <si>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</si>
  <si>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</si>
  <si>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</si>
  <si>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</si>
  <si>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</si>
  <si>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</si>
  <si>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</si>
  <si>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</si>
  <si>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</si>
  <si>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</si>
  <si>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</si>
  <si>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</si>
  <si>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</si>
  <si>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</si>
  <si>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</si>
  <si>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</si>
  <si>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</si>
  <si>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</si>
  <si>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</si>
  <si>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</si>
  <si>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</si>
  <si>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</si>
  <si>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</si>
  <si>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</si>
  <si>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</si>
  <si>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</si>
  <si>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</si>
  <si>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</si>
  <si>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</si>
  <si>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</si>
  <si>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</si>
  <si>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</si>
  <si>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</si>
  <si>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</si>
  <si>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</si>
  <si>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</si>
  <si>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</si>
  <si>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</si>
  <si>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</si>
  <si>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</si>
  <si>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</si>
  <si>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</si>
  <si>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</si>
  <si>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</si>
  <si>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</si>
  <si>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</si>
  <si>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</si>
  <si>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</si>
  <si>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</si>
  <si>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</si>
  <si>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</si>
  <si>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</si>
  <si>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</si>
  <si>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</si>
  <si>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</si>
  <si>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</si>
  <si>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</si>
  <si>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</si>
  <si>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</si>
  <si>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</si>
  <si>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</si>
  <si>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</si>
  <si>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</si>
  <si>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</si>
  <si>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</si>
  <si>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</si>
  <si>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</si>
  <si>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</si>
  <si>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</si>
  <si>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</si>
  <si>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</si>
  <si>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</si>
  <si>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</si>
  <si>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</si>
  <si>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</si>
  <si>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</si>
  <si>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</si>
  <si>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</si>
  <si>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</si>
  <si>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</si>
  <si>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</si>
  <si>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</si>
  <si>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</si>
  <si>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</si>
  <si>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</si>
  <si>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</si>
  <si>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</si>
  <si>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</si>
  <si>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</si>
  <si>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</si>
  <si>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</si>
  <si>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</si>
  <si>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</si>
  <si>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</si>
  <si>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</si>
  <si>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</si>
  <si>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</si>
  <si>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</si>
  <si>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</si>
  <si>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</si>
  <si>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</si>
  <si>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</si>
  <si>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</si>
  <si>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</si>
  <si>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</si>
  <si>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</si>
  <si>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</si>
  <si>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</si>
  <si>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</si>
  <si>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</si>
  <si>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</si>
  <si>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</si>
  <si>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</si>
  <si>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</si>
  <si>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</si>
  <si>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</si>
  <si>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</si>
  <si>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</si>
  <si>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</si>
  <si>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</si>
  <si>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</si>
  <si>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</si>
  <si>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</si>
  <si>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</si>
  <si>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</si>
  <si>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</si>
  <si>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</si>
  <si>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</si>
  <si>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</si>
  <si>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</si>
  <si>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</si>
  <si>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</si>
  <si>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</si>
  <si>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</si>
  <si>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</si>
  <si>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</si>
  <si>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</si>
  <si>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</si>
  <si>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</si>
  <si>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</si>
  <si>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</si>
  <si>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</si>
  <si>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</si>
  <si>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</si>
  <si>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</si>
  <si>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</si>
  <si>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</si>
  <si>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</si>
  <si>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</si>
  <si>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</si>
  <si>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</si>
  <si>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</si>
  <si>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</si>
  <si>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</si>
  <si>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</si>
  <si>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</si>
  <si>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</si>
  <si>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</si>
  <si>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</si>
  <si>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</si>
  <si>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</si>
  <si>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</si>
  <si>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</si>
  <si>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</si>
  <si>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</si>
  <si>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</si>
  <si>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</si>
  <si>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</si>
  <si>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</si>
  <si>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</si>
  <si>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</si>
  <si>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</si>
  <si>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</si>
  <si>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</si>
  <si>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</si>
  <si>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</si>
  <si>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</si>
  <si>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</si>
  <si>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</si>
  <si>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</si>
  <si>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</si>
  <si>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</si>
  <si>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</si>
  <si>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</si>
  <si>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</si>
  <si>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</si>
  <si>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</si>
  <si>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</si>
  <si>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</si>
  <si>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</si>
  <si>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</si>
  <si>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</si>
  <si>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</si>
  <si>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</si>
  <si>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</si>
  <si>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</si>
  <si>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</si>
  <si>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</si>
  <si>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</si>
  <si>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</si>
  <si>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</si>
  <si>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</si>
  <si>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</si>
  <si>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</si>
  <si>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</si>
  <si>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</si>
  <si>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</si>
  <si>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</si>
  <si>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</si>
  <si>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</si>
  <si>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</si>
  <si>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</si>
  <si>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</si>
  <si>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</si>
  <si>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</si>
  <si>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</si>
  <si>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</si>
  <si>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</si>
  <si>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</si>
  <si>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</si>
  <si>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</si>
  <si>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</si>
  <si>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</si>
  <si>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</si>
  <si>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</si>
  <si>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</si>
  <si>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</si>
  <si>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</si>
  <si>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</si>
  <si>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</si>
  <si>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</si>
  <si>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</si>
  <si>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</si>
  <si>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</si>
  <si>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</si>
  <si>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</si>
  <si>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</si>
  <si>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</si>
  <si>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</si>
  <si>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</si>
  <si>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</si>
  <si>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</si>
  <si>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</si>
  <si>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</si>
  <si>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</si>
  <si>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</si>
  <si>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</si>
  <si>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</si>
  <si>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</si>
  <si>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</si>
  <si>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</si>
  <si>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</si>
  <si>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</si>
  <si>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</si>
  <si>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</si>
  <si>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</si>
  <si>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</si>
  <si>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</si>
  <si>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</si>
  <si>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</si>
  <si>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</si>
  <si>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</si>
  <si>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</si>
  <si>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</si>
  <si>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</si>
  <si>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</si>
  <si>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</si>
  <si>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</si>
  <si>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</si>
  <si>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</si>
  <si>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</si>
  <si>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</si>
  <si>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</si>
  <si>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</si>
  <si>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</si>
  <si>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</si>
  <si>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</si>
  <si>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</si>
  <si>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</si>
  <si>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</si>
  <si>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</si>
  <si>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</si>
  <si>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</si>
  <si>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</si>
  <si>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</si>
  <si>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</si>
  <si>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</si>
  <si>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</si>
  <si>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</si>
  <si>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</si>
  <si>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</si>
  <si>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</si>
  <si>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</si>
  <si>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</si>
  <si>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</si>
  <si>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</si>
  <si>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</si>
  <si>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</si>
  <si>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</si>
  <si>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</si>
  <si>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</si>
  <si>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</si>
  <si>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</si>
  <si>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</si>
  <si>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</si>
  <si>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</si>
  <si>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</si>
  <si>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</si>
  <si>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</si>
  <si>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</si>
  <si>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</si>
  <si>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</si>
  <si>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</si>
  <si>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</si>
  <si>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</si>
  <si>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</si>
  <si>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</si>
  <si>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</si>
  <si>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</si>
  <si>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</si>
  <si>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</si>
  <si>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</si>
  <si>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</si>
  <si>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</si>
  <si>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</si>
  <si>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</si>
  <si>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</si>
  <si>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</si>
  <si>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</si>
  <si>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</si>
  <si>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</si>
  <si>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</si>
  <si>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</si>
  <si>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</si>
  <si>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</si>
  <si>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</si>
  <si>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</si>
  <si>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</si>
  <si>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</si>
  <si>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</si>
  <si>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</si>
  <si>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</si>
  <si>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</si>
  <si>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</si>
  <si>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</si>
  <si>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</si>
  <si>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</si>
  <si>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</si>
  <si>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</si>
  <si>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</si>
  <si>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</si>
  <si>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</si>
  <si>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</si>
  <si>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</si>
  <si>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</si>
  <si>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</si>
  <si>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</si>
  <si>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</si>
  <si>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</si>
  <si>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</si>
  <si>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</si>
  <si>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</si>
  <si>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</si>
  <si>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</si>
  <si>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</si>
  <si>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</si>
  <si>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</si>
  <si>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</si>
  <si>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</si>
  <si>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</si>
  <si>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</si>
  <si>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</si>
  <si>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</si>
  <si>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</si>
  <si>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</si>
  <si>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</si>
  <si>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</si>
  <si>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</si>
  <si>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</si>
  <si>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</si>
  <si>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</si>
  <si>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</si>
  <si>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</si>
  <si>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</si>
  <si>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</si>
  <si>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</si>
  <si>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</si>
  <si>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</si>
  <si>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</si>
  <si>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</si>
  <si>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</si>
  <si>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</si>
  <si>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</si>
  <si>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</si>
  <si>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</si>
  <si>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</si>
  <si>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</si>
  <si>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</si>
  <si>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</si>
  <si>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</si>
  <si>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</si>
  <si>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</si>
  <si>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</si>
  <si>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</si>
  <si>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</si>
  <si>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</si>
  <si>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</si>
  <si>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</si>
  <si>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</si>
  <si>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</si>
  <si>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</si>
  <si>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</si>
  <si>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</si>
  <si>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</si>
  <si>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</si>
  <si>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</si>
  <si>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</si>
  <si>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</si>
  <si>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</si>
  <si>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</si>
  <si>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</si>
  <si>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</si>
  <si>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</si>
  <si>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</si>
  <si>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</si>
  <si>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</si>
  <si>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</si>
  <si>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</si>
  <si>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</si>
  <si>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</si>
  <si>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</si>
  <si>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</si>
  <si>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</si>
  <si>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</si>
  <si>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</si>
  <si>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</si>
  <si>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</si>
  <si>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</si>
  <si>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</si>
  <si>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</si>
  <si>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</si>
  <si>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</si>
  <si>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</si>
  <si>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</si>
  <si>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</si>
  <si>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</si>
  <si>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</si>
  <si>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</si>
  <si>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</si>
  <si>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</si>
  <si>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</si>
  <si>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</si>
  <si>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</si>
  <si>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</si>
  <si>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</si>
  <si>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</si>
  <si>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</si>
  <si>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</si>
  <si>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</si>
  <si>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</si>
  <si>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</si>
  <si>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</si>
  <si>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</si>
  <si>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</si>
  <si>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</si>
  <si>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</si>
  <si>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</si>
  <si>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</si>
  <si>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</si>
  <si>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</si>
  <si>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</si>
  <si>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</si>
  <si>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</si>
  <si>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</si>
  <si>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</si>
  <si>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</si>
  <si>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</si>
  <si>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</si>
  <si>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</si>
  <si>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</si>
  <si>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</si>
  <si>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</si>
  <si>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</si>
  <si>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</si>
  <si>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</si>
  <si>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</si>
  <si>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</si>
  <si>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</si>
  <si>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</si>
  <si>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</si>
  <si>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</si>
  <si>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</si>
  <si>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</si>
  <si>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</si>
  <si>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</si>
  <si>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</si>
  <si>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</si>
  <si>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</si>
  <si>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</si>
  <si>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</si>
  <si>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</si>
  <si>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</si>
  <si>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</si>
  <si>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</si>
  <si>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</si>
  <si>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</si>
  <si>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</si>
  <si>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</si>
  <si>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</si>
  <si>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</si>
  <si>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</si>
  <si>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</si>
  <si>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</si>
  <si>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</si>
  <si>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</si>
  <si>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</si>
  <si>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</si>
  <si>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</si>
  <si>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</si>
  <si>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</si>
  <si>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</si>
  <si>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</si>
  <si>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</si>
  <si>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</si>
  <si>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</si>
  <si>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</si>
  <si>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</si>
  <si>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</si>
  <si>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</si>
  <si>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</si>
  <si>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</si>
  <si>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</si>
  <si>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</si>
  <si>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</si>
  <si>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</si>
  <si>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</si>
  <si>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</si>
  <si>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</si>
  <si>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</si>
  <si>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</si>
  <si>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</si>
  <si>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</si>
  <si>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</si>
  <si>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</si>
  <si>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</si>
  <si>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</si>
  <si>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</si>
  <si>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</si>
  <si>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</si>
  <si>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</si>
  <si>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</si>
  <si>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</si>
  <si>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</si>
  <si>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</si>
  <si>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</si>
  <si>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</si>
  <si>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</si>
  <si>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</si>
  <si>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</si>
  <si>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</si>
  <si>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</si>
  <si>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</si>
  <si>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</si>
  <si>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</si>
  <si>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</si>
  <si>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</si>
  <si>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</si>
  <si>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</si>
  <si>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</si>
  <si>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</si>
  <si>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</si>
  <si>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</si>
  <si>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</si>
  <si>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</si>
  <si>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</si>
  <si>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</si>
  <si>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</si>
  <si>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</si>
  <si>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</si>
  <si>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</si>
  <si>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</si>
  <si>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</si>
  <si>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</si>
  <si>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</si>
  <si>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</si>
  <si>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</si>
  <si>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</si>
  <si>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</si>
  <si>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</si>
  <si>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</si>
  <si>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</si>
  <si>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</si>
  <si>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</si>
  <si>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</si>
  <si>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</si>
  <si>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</si>
  <si>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</si>
  <si>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</si>
  <si>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</si>
  <si>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</si>
  <si>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</si>
  <si>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</si>
  <si>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</si>
  <si>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</si>
  <si>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</si>
  <si>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</si>
  <si>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</si>
  <si>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</si>
  <si>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</si>
  <si>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</si>
  <si>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</si>
  <si>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</si>
  <si>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</si>
  <si>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</si>
  <si>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</si>
  <si>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</si>
  <si>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</si>
  <si>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</si>
  <si>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</si>
  <si>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</si>
  <si>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</si>
  <si>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</si>
  <si>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</si>
  <si>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</si>
  <si>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</si>
  <si>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</si>
  <si>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</si>
  <si>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</si>
  <si>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</si>
  <si>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</si>
  <si>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</si>
  <si>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</si>
  <si>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</si>
  <si>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</si>
  <si>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</si>
  <si>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</si>
  <si>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</si>
  <si>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</si>
  <si>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</si>
  <si>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</si>
  <si>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</si>
  <si>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</si>
  <si>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</si>
  <si>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</si>
  <si>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</si>
  <si>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</si>
  <si>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</si>
  <si>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</si>
  <si>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</si>
  <si>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</si>
  <si>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</si>
  <si>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</si>
  <si>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</si>
  <si>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</si>
  <si>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</si>
  <si>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</si>
  <si>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</si>
  <si>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</si>
  <si>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</si>
  <si>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</si>
  <si>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</si>
  <si>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</si>
  <si>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</si>
  <si>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</si>
  <si>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</si>
  <si>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</si>
  <si>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</si>
  <si>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</si>
  <si>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</si>
  <si>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</si>
  <si>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</si>
  <si>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</si>
  <si>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</si>
  <si>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</si>
  <si>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</si>
  <si>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</si>
  <si>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</si>
  <si>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</si>
  <si>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</si>
  <si>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</si>
  <si>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</si>
  <si>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</si>
  <si>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</si>
  <si>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</si>
  <si>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</si>
  <si>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</si>
  <si>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</si>
  <si>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</si>
  <si>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</si>
  <si>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</si>
  <si>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</si>
  <si>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</si>
  <si>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</si>
  <si>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</si>
  <si>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</si>
  <si>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</si>
  <si>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</si>
  <si>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</si>
  <si>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</si>
  <si>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</si>
  <si>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</si>
  <si>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</si>
  <si>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</si>
  <si>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</si>
  <si>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</si>
  <si>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</si>
  <si>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</si>
  <si>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</si>
  <si>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</si>
  <si>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</si>
  <si>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</si>
  <si>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</si>
  <si>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</si>
  <si>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</si>
  <si>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</si>
  <si>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</si>
  <si>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</si>
  <si>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</si>
  <si>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</si>
  <si>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</si>
  <si>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</si>
  <si>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</si>
  <si>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</si>
  <si>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</si>
  <si>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</si>
  <si>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</si>
  <si>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</si>
  <si>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</si>
  <si>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</si>
  <si>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</si>
  <si>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</si>
  <si>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</si>
  <si>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</si>
  <si>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</si>
  <si>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</si>
  <si>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</si>
  <si>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</si>
  <si>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</si>
  <si>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</si>
  <si>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</si>
  <si>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</si>
  <si>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</si>
  <si>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</si>
  <si>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</si>
  <si>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</si>
  <si>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</si>
  <si>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</si>
  <si>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</si>
  <si>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</si>
  <si>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</si>
  <si>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</si>
  <si>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</si>
  <si>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</si>
  <si>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</si>
  <si>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</si>
  <si>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</si>
  <si>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</si>
  <si>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</si>
  <si>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</si>
  <si>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</si>
  <si>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</si>
  <si>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</si>
  <si>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</si>
  <si>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</si>
  <si>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</si>
  <si>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</si>
  <si>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</si>
  <si>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</si>
  <si>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</si>
  <si>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</si>
  <si>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</si>
  <si>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</si>
  <si>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</si>
  <si>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</si>
  <si>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</si>
  <si>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</si>
  <si>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</si>
  <si>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</si>
  <si>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</si>
  <si>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</si>
  <si>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</si>
  <si>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</si>
  <si>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</si>
  <si>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</si>
  <si>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</si>
  <si>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</si>
  <si>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</si>
  <si>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</si>
  <si>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</si>
  <si>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</si>
  <si>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</si>
  <si>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</si>
  <si>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</si>
  <si>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</si>
  <si>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</si>
  <si>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</si>
  <si>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</si>
  <si>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</si>
  <si>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</si>
  <si>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</si>
  <si>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</si>
  <si>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</si>
  <si>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</si>
  <si>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</si>
  <si>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</si>
  <si>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</si>
  <si>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</si>
  <si>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</si>
  <si>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</si>
  <si>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</si>
  <si>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</si>
  <si>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</si>
  <si>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</si>
  <si>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</si>
  <si>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</si>
  <si>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</si>
  <si>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</si>
  <si>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</si>
  <si>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</si>
  <si>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</si>
  <si>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</si>
  <si>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</si>
  <si>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</si>
  <si>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</si>
  <si>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</si>
  <si>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</si>
  <si>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</si>
  <si>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</si>
  <si>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</si>
  <si>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</si>
  <si>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</si>
  <si>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</si>
  <si>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</si>
  <si>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</si>
  <si>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</si>
  <si>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</si>
  <si>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</si>
  <si>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</si>
  <si>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</si>
  <si>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</si>
  <si>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</si>
  <si>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</si>
  <si>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</si>
  <si>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</si>
  <si>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</si>
  <si>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</si>
  <si>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</si>
  <si>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</si>
  <si>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</si>
  <si>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</si>
  <si>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</si>
  <si>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</si>
  <si>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</si>
  <si>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</si>
  <si>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</si>
  <si>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</si>
  <si>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</si>
  <si>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</si>
  <si>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</si>
  <si>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</si>
  <si>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</si>
  <si>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</si>
  <si>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</si>
  <si>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</si>
  <si>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</si>
  <si>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</si>
  <si>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</si>
  <si>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</si>
  <si>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</si>
  <si>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</si>
  <si>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</si>
  <si>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</si>
  <si>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</si>
  <si>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</si>
  <si>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</si>
  <si>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</si>
  <si>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</si>
  <si>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</si>
  <si>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</si>
  <si>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</si>
  <si>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</si>
  <si>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</si>
  <si>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</si>
  <si>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</si>
  <si>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</si>
  <si>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</si>
  <si>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</si>
  <si>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</si>
  <si>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</si>
  <si>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</si>
  <si>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</si>
  <si>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</si>
  <si>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</si>
  <si>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</si>
  <si>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</si>
  <si>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</si>
  <si>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</si>
  <si>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</si>
  <si>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</si>
  <si>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</si>
  <si>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</si>
  <si>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</si>
  <si>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</si>
  <si>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</si>
  <si>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</si>
  <si>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</si>
  <si>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</si>
  <si>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</si>
  <si>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</si>
  <si>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</si>
  <si>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</si>
  <si>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</si>
  <si>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</si>
  <si>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</si>
  <si>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</si>
  <si>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</si>
  <si>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</si>
  <si>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</si>
  <si>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</si>
  <si>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</si>
  <si>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</si>
  <si>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</si>
  <si>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</si>
  <si>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</si>
  <si>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</si>
  <si>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</si>
  <si>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</si>
  <si>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</si>
  <si>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</si>
  <si>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</si>
  <si>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</si>
  <si>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</si>
  <si>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</si>
  <si>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</si>
  <si>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</si>
  <si>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</si>
  <si>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</si>
  <si>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</si>
  <si>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</si>
  <si>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</si>
  <si>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</si>
  <si>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</si>
  <si>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</si>
  <si>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</si>
  <si>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</si>
  <si>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</si>
  <si>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</si>
  <si>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</si>
  <si>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</si>
  <si>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</si>
  <si>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</si>
  <si>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</si>
  <si>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</si>
  <si>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</si>
  <si>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</si>
  <si>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</si>
  <si>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</si>
  <si>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</si>
  <si>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</si>
  <si>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</si>
  <si>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</si>
  <si>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</si>
  <si>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</si>
  <si>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</si>
  <si>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</si>
  <si>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</si>
  <si>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</si>
  <si>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</si>
  <si>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</si>
  <si>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</si>
  <si>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</si>
  <si>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</si>
  <si>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</si>
  <si>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</si>
  <si>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</si>
  <si>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</si>
  <si>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</si>
  <si>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</si>
  <si>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</si>
  <si>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</si>
  <si>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</si>
  <si>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</si>
  <si>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</si>
  <si>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</si>
  <si>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</si>
  <si>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</si>
  <si>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</si>
  <si>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</si>
  <si>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</si>
  <si>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</si>
  <si>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</si>
  <si>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</si>
  <si>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</si>
  <si>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</si>
  <si>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</si>
  <si>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</si>
  <si>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</si>
  <si>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</si>
  <si>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</si>
  <si>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</si>
  <si>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</si>
  <si>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</si>
  <si>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</si>
  <si>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</si>
  <si>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</si>
  <si>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</si>
  <si>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</si>
  <si>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</si>
  <si>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</si>
  <si>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</si>
  <si>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</si>
  <si>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</si>
  <si>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</si>
  <si>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</si>
  <si>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</si>
  <si>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</si>
  <si>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</si>
  <si>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</si>
  <si>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</si>
  <si>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</si>
  <si>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</si>
  <si>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</si>
  <si>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</si>
  <si>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</si>
  <si>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</si>
  <si>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</si>
  <si>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</si>
  <si>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</si>
  <si>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</si>
  <si>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</si>
  <si>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</si>
  <si>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</si>
  <si>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</si>
  <si>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</si>
  <si>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</si>
  <si>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</si>
  <si>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</si>
  <si>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</si>
  <si>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</si>
  <si>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</si>
  <si>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</si>
  <si>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</si>
  <si>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</si>
  <si>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</si>
  <si>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</si>
  <si>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</si>
  <si>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</si>
  <si>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</si>
  <si>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</si>
  <si>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</si>
  <si>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</si>
  <si>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</si>
  <si>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</si>
  <si>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</si>
  <si>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</si>
  <si>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</si>
  <si>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</si>
  <si>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</si>
  <si>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</si>
  <si>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</si>
  <si>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</si>
  <si>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</si>
  <si>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</si>
  <si>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</si>
  <si>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</si>
  <si>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</si>
  <si>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</si>
  <si>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</si>
  <si>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</si>
  <si>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</si>
  <si>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</si>
  <si>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</si>
  <si>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</si>
  <si>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</si>
  <si>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</si>
  <si>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</si>
  <si>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</si>
  <si>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</si>
  <si>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</si>
  <si>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</si>
  <si>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</si>
  <si>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</si>
  <si>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</si>
  <si>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</si>
  <si>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</si>
  <si>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</si>
  <si>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</si>
  <si>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</si>
  <si>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</si>
  <si>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</si>
  <si>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</si>
  <si>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</si>
  <si>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</si>
  <si>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</si>
  <si>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</si>
  <si>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</si>
  <si>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</si>
  <si>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</si>
  <si>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</si>
  <si>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</si>
  <si>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</si>
  <si>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</si>
  <si>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</si>
  <si>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</si>
  <si>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</si>
  <si>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</si>
  <si>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</si>
  <si>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</si>
  <si>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</si>
  <si>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</si>
  <si>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</si>
  <si>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</si>
  <si>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</si>
  <si>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</si>
  <si>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</si>
  <si>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</si>
  <si>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</si>
  <si>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</si>
  <si>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</si>
  <si>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</si>
  <si>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</si>
  <si>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</si>
  <si>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</si>
  <si>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</si>
  <si>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</si>
  <si>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</si>
  <si>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</si>
  <si>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</si>
  <si>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</si>
  <si>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</si>
  <si>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</si>
  <si>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</si>
  <si>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</si>
  <si>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</si>
  <si>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</si>
  <si>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</si>
  <si>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</si>
  <si>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</si>
  <si>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</si>
  <si>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</si>
  <si>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</si>
  <si>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</si>
  <si>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</si>
  <si>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</si>
  <si>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</si>
  <si>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</si>
  <si>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</si>
  <si>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</si>
  <si>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</si>
  <si>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</si>
  <si>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</si>
  <si>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</si>
  <si>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</si>
  <si>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</si>
  <si>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</si>
  <si>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</si>
  <si>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</si>
  <si>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</si>
  <si>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</si>
  <si>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</si>
  <si>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</si>
  <si>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</si>
  <si>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</si>
  <si>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</si>
  <si>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</si>
  <si>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</si>
  <si>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</si>
  <si>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</si>
  <si>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</si>
  <si>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</si>
  <si>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</si>
  <si>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</si>
  <si>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</si>
  <si>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</si>
  <si>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</si>
  <si>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</si>
  <si>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</si>
  <si>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</si>
  <si>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</si>
  <si>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</si>
  <si>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</si>
  <si>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</si>
  <si>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</si>
  <si>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</si>
  <si>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</si>
  <si>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</si>
  <si>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</si>
  <si>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</si>
  <si>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</si>
  <si>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</si>
  <si>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</si>
  <si>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</si>
  <si>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</si>
  <si>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</si>
  <si>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</si>
  <si>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</si>
  <si>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</si>
  <si>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</si>
  <si>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</si>
  <si>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</si>
  <si>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</si>
  <si>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</si>
  <si>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</si>
  <si>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</si>
  <si>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</si>
  <si>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</si>
  <si>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</si>
  <si>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</si>
  <si>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</si>
  <si>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</si>
  <si>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</si>
  <si>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</si>
  <si>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</si>
  <si>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</si>
  <si>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</si>
  <si>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</si>
  <si>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</si>
  <si>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</si>
  <si>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</si>
  <si>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</si>
  <si>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</si>
  <si>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</si>
  <si>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</si>
  <si>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</si>
  <si>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</si>
  <si>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</si>
  <si>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</si>
  <si>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</si>
  <si>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</si>
  <si>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</si>
  <si>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</si>
  <si>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</si>
  <si>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</si>
  <si>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</si>
  <si>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</si>
  <si>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</si>
  <si>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</si>
  <si>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</si>
  <si>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</si>
  <si>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</si>
  <si>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</si>
  <si>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</si>
  <si>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</si>
  <si>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</si>
  <si>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</si>
  <si>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</si>
  <si>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</si>
  <si>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</si>
  <si>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</si>
  <si>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</si>
  <si>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</si>
  <si>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</si>
  <si>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</si>
  <si>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</si>
  <si>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</si>
  <si>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</si>
  <si>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</si>
  <si>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</si>
  <si>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</si>
  <si>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</si>
  <si>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</si>
  <si>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</si>
  <si>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</si>
  <si>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</si>
  <si>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</si>
  <si>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</si>
  <si>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</si>
  <si>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</si>
  <si>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</si>
  <si>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</si>
  <si>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</si>
  <si>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</si>
  <si>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</si>
  <si>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</si>
  <si>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</si>
  <si>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</si>
  <si>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</si>
  <si>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</si>
  <si>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</si>
  <si>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</si>
  <si>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</si>
  <si>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</si>
  <si>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</si>
  <si>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</si>
  <si>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</si>
  <si>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</si>
  <si>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</si>
  <si>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</si>
  <si>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</si>
  <si>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</si>
  <si>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</si>
  <si>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</si>
  <si>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</si>
  <si>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</si>
  <si>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</si>
  <si>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</si>
  <si>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</si>
  <si>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</si>
  <si>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</si>
  <si>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</si>
  <si>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</si>
  <si>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</si>
  <si>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</si>
  <si>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</si>
  <si>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</si>
  <si>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</si>
  <si>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</si>
  <si>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</si>
  <si>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</si>
  <si>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</si>
  <si>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</si>
  <si>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</si>
  <si>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</si>
  <si>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</si>
  <si>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</si>
  <si>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</si>
  <si>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</si>
  <si>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</si>
  <si>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</si>
  <si>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</si>
  <si>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</si>
  <si>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</si>
  <si>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</si>
  <si>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</si>
  <si>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</si>
  <si>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</si>
  <si>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</si>
  <si>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</si>
  <si>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</si>
  <si>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</si>
  <si>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</si>
  <si>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</si>
  <si>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</si>
  <si>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</si>
  <si>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</si>
  <si>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</si>
  <si>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</si>
  <si>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</si>
  <si>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</si>
  <si>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</si>
  <si>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</si>
  <si>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</si>
  <si>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</si>
  <si>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</si>
  <si>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</si>
  <si>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</si>
  <si>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</si>
  <si>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</si>
  <si>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</si>
  <si>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</si>
  <si>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</si>
  <si>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</si>
  <si>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</si>
  <si>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</si>
  <si>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</si>
  <si>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</si>
  <si>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</si>
  <si>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</si>
  <si>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</si>
  <si>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</si>
  <si>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</si>
  <si>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</si>
  <si>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</si>
  <si>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</si>
  <si>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</si>
  <si>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</si>
  <si>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</si>
  <si>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</si>
  <si>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</si>
  <si>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</si>
  <si>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</si>
  <si>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</si>
  <si>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</si>
  <si>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</si>
  <si>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</si>
  <si>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</si>
  <si>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</si>
  <si>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</si>
  <si>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</si>
  <si>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</si>
  <si>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</si>
  <si>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</si>
  <si>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</si>
  <si>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</si>
  <si>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</si>
  <si>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</si>
  <si>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</si>
  <si>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</si>
  <si>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</si>
  <si>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</si>
  <si>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</si>
  <si>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</si>
  <si>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</si>
  <si>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</si>
  <si>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</si>
  <si>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</si>
  <si>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</si>
  <si>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</si>
  <si>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</si>
  <si>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</si>
  <si>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</si>
  <si>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</si>
  <si>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</si>
  <si>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</si>
  <si>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</si>
  <si>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</si>
  <si>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</si>
  <si>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</si>
  <si>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</si>
  <si>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</si>
  <si>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</si>
  <si>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</si>
  <si>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</si>
  <si>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</si>
  <si>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</si>
  <si>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</si>
  <si>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</si>
  <si>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</si>
  <si>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</si>
  <si>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</si>
  <si>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</si>
  <si>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</si>
  <si>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</si>
  <si>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</si>
  <si>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</si>
  <si>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</si>
  <si>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</si>
  <si>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</si>
  <si>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</si>
  <si>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</si>
  <si>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</si>
  <si>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</si>
  <si>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</si>
  <si>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</si>
  <si>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</si>
  <si>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</si>
  <si>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</si>
  <si>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</si>
  <si>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</si>
  <si>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</si>
  <si>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</si>
  <si>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</si>
  <si>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</si>
  <si>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</si>
  <si>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</si>
  <si>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</si>
  <si>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</si>
  <si>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</si>
  <si>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</si>
  <si>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</si>
  <si>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</si>
  <si>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</si>
  <si>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</si>
  <si>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</si>
  <si>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</si>
  <si>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</si>
  <si>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</si>
  <si>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</si>
  <si>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</si>
  <si>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</si>
  <si>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</si>
  <si>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</si>
  <si>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</si>
  <si>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</si>
  <si>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</si>
  <si>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</si>
  <si>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</si>
  <si>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</si>
  <si>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</si>
  <si>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</si>
  <si>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</si>
  <si>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</si>
  <si>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</si>
  <si>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</si>
  <si>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</si>
  <si>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</si>
  <si>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</si>
  <si>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</si>
  <si>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</si>
  <si>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</si>
  <si>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</si>
  <si>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</si>
  <si>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</si>
  <si>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</si>
  <si>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</si>
  <si>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</si>
  <si>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</si>
  <si>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</si>
  <si>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</si>
  <si>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</si>
  <si>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</si>
  <si>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</si>
  <si>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</si>
  <si>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</si>
  <si>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</si>
  <si>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</si>
  <si>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</si>
  <si>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</si>
  <si>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</si>
  <si>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</si>
  <si>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</si>
  <si>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</si>
  <si>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</si>
  <si>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</si>
  <si>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</si>
  <si>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</si>
  <si>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</si>
  <si>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</si>
  <si>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</si>
  <si>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</si>
  <si>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</si>
  <si>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</si>
  <si>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</si>
  <si>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</si>
  <si>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</si>
  <si>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</si>
  <si>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</si>
  <si>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</si>
  <si>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</si>
  <si>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</si>
  <si>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</si>
  <si>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</si>
  <si>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</si>
  <si>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</si>
  <si>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</si>
  <si>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</si>
  <si>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</si>
  <si>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</si>
  <si>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</si>
  <si>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</si>
  <si>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</si>
  <si>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</si>
  <si>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</si>
  <si>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</si>
  <si>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</si>
  <si>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</si>
  <si>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</si>
  <si>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</si>
  <si>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</si>
  <si>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</si>
  <si>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</si>
  <si>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</si>
  <si>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</si>
  <si>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</si>
  <si>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</si>
  <si>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</si>
  <si>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</si>
  <si>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</si>
  <si>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</si>
  <si>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</si>
  <si>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</si>
  <si>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</si>
  <si>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</si>
  <si>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</si>
  <si>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</si>
  <si>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</si>
  <si>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</si>
  <si>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</si>
  <si>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</si>
  <si>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</si>
  <si>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</si>
  <si>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</si>
  <si>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</si>
  <si>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</si>
  <si>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</si>
  <si>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</si>
  <si>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</si>
  <si>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</si>
  <si>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</si>
  <si>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</si>
  <si>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</si>
  <si>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</si>
  <si>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</si>
  <si>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</si>
  <si>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</si>
  <si>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</si>
  <si>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</si>
  <si>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</si>
  <si>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</si>
  <si>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</si>
  <si>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</si>
  <si>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</si>
  <si>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</si>
  <si>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</si>
  <si>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</si>
  <si>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</si>
  <si>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</si>
  <si>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</si>
  <si>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</si>
  <si>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</si>
  <si>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</si>
  <si>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</si>
  <si>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</si>
  <si>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</si>
  <si>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</si>
  <si>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</si>
  <si>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</si>
  <si>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</si>
  <si>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</si>
  <si>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</si>
  <si>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</si>
  <si>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</si>
  <si>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</si>
  <si>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</si>
  <si>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</si>
  <si>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</si>
  <si>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</si>
  <si>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</si>
  <si>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</si>
  <si>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</si>
  <si>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</si>
  <si>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</si>
  <si>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</si>
  <si>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</si>
  <si>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</si>
  <si>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</si>
  <si>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</si>
  <si>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</si>
  <si>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</si>
  <si>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</si>
  <si>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</si>
  <si>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</si>
  <si>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</si>
  <si>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</si>
  <si>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</si>
  <si>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</si>
  <si>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</si>
  <si>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</si>
  <si>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</si>
  <si>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</si>
  <si>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</si>
  <si>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</si>
  <si>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</si>
  <si>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</si>
  <si>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</si>
  <si>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</si>
  <si>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</si>
  <si>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</si>
  <si>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</si>
  <si>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</si>
  <si>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</si>
  <si>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</si>
  <si>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</si>
  <si>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</si>
  <si>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</si>
  <si>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</si>
  <si>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</si>
  <si>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</si>
  <si>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</si>
  <si>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</si>
  <si>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</si>
  <si>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</si>
  <si>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</si>
  <si>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</si>
  <si>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</si>
  <si>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</si>
  <si>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</si>
  <si>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</si>
  <si>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</si>
  <si>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</si>
  <si>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</si>
  <si>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</si>
  <si>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</si>
  <si>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</si>
  <si>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</si>
  <si>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</si>
  <si>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</si>
  <si>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</si>
  <si>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</si>
  <si>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</si>
  <si>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</si>
  <si>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</si>
  <si>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</si>
  <si>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</si>
  <si>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</si>
  <si>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</si>
  <si>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</si>
  <si>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</si>
  <si>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</si>
  <si>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</si>
  <si>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</si>
  <si>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</si>
  <si>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</si>
  <si>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</si>
  <si>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</si>
  <si>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</si>
  <si>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</si>
  <si>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</si>
  <si>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</si>
  <si>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</si>
  <si>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</si>
  <si>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</si>
  <si>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</si>
  <si>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</si>
  <si>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</si>
  <si>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</si>
  <si>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</si>
  <si>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</si>
  <si>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</si>
  <si>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</si>
  <si>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</si>
  <si>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</si>
  <si>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</si>
  <si>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</si>
  <si>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</si>
  <si>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</si>
  <si>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</si>
  <si>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</si>
  <si>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</si>
  <si>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</si>
  <si>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</si>
  <si>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</si>
  <si>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</si>
  <si>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</si>
  <si>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</si>
  <si>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</si>
  <si>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</si>
  <si>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</si>
  <si>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</si>
  <si>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</si>
  <si>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</si>
  <si>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</si>
  <si>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</si>
  <si>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</si>
  <si>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</si>
  <si>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</si>
  <si>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</si>
  <si>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</si>
  <si>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</si>
  <si>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</si>
  <si>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</si>
  <si>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</si>
  <si>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</si>
  <si>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</si>
  <si>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</si>
  <si>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</si>
  <si>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</si>
  <si>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</si>
  <si>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</si>
  <si>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</si>
  <si>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</si>
  <si>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</si>
  <si>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</si>
  <si>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</si>
  <si>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</si>
  <si>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</si>
  <si>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</si>
  <si>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</si>
  <si>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</si>
  <si>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</si>
  <si>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</si>
  <si>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</si>
  <si>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</si>
  <si>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</si>
  <si>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</si>
  <si>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</si>
  <si>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</si>
  <si>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</si>
  <si>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</si>
  <si>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</si>
  <si>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</si>
  <si>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</si>
  <si>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</si>
  <si>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</si>
  <si>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</si>
  <si>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</si>
  <si>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</si>
  <si>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</si>
  <si>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</si>
  <si>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</si>
  <si>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</si>
  <si>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</si>
  <si>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</si>
  <si>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</si>
  <si>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</si>
  <si>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</si>
  <si>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</si>
  <si>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</si>
  <si>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</si>
  <si>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</si>
  <si>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</si>
  <si>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</si>
  <si>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</si>
  <si>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</si>
  <si>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</si>
  <si>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</si>
  <si>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</si>
  <si>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</si>
  <si>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</si>
  <si>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</si>
  <si>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</si>
  <si>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</si>
  <si>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</si>
  <si>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</si>
  <si>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</si>
  <si>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</si>
  <si>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</si>
  <si>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</si>
  <si>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</si>
  <si>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</si>
  <si>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</si>
  <si>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</si>
  <si>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</si>
  <si>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</si>
  <si>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</si>
  <si>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</si>
  <si>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</si>
  <si>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</si>
  <si>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</si>
  <si>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</si>
  <si>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</si>
  <si>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</si>
  <si>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</si>
  <si>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</si>
  <si>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</si>
  <si>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</si>
  <si>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</si>
  <si>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</si>
  <si>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</si>
  <si>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</si>
  <si>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</si>
  <si>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</si>
  <si>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</si>
  <si>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</si>
  <si>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</si>
  <si>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</si>
  <si>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</si>
  <si>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</si>
  <si>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</si>
  <si>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</si>
  <si>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</si>
  <si>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</si>
  <si>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</si>
  <si>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</si>
  <si>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</si>
  <si>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</si>
  <si>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</si>
  <si>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</si>
  <si>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</si>
  <si>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</si>
  <si>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</si>
  <si>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</si>
  <si>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</si>
  <si>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</si>
  <si>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</si>
  <si>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</si>
  <si>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</si>
  <si>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</si>
  <si>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</si>
  <si>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</si>
  <si>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</si>
  <si>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</si>
  <si>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</si>
  <si>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</si>
  <si>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</si>
  <si>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</si>
  <si>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</si>
  <si>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</si>
  <si>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</si>
  <si>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</si>
  <si>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</si>
  <si>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</si>
  <si>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</si>
  <si>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</si>
  <si>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</si>
  <si>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</si>
  <si>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</si>
  <si>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</si>
  <si>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</si>
  <si>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</si>
  <si>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</si>
  <si>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</si>
  <si>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</si>
  <si>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</si>
  <si>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</si>
  <si>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</si>
  <si>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</si>
  <si>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</si>
  <si>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</si>
  <si>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</si>
  <si>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</si>
  <si>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</si>
  <si>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</si>
  <si>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</si>
  <si>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</si>
  <si>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</si>
  <si>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</si>
  <si>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</si>
  <si>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</si>
  <si>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</si>
  <si>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</si>
  <si>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</si>
  <si>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</si>
  <si>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</si>
  <si>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</si>
  <si>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</si>
  <si>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</si>
  <si>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</si>
  <si>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</si>
  <si>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</si>
  <si>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</si>
  <si>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</si>
  <si>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</si>
  <si>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</si>
  <si>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</si>
  <si>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</si>
  <si>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</si>
  <si>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</si>
  <si>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</si>
  <si>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</si>
  <si>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</si>
  <si>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</si>
  <si>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</si>
  <si>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</si>
  <si>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</si>
  <si>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</si>
  <si>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</si>
  <si>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</si>
  <si>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</si>
  <si>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</si>
  <si>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</si>
  <si>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</si>
  <si>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</si>
  <si>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</si>
  <si>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</si>
  <si>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</si>
  <si>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</si>
  <si>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</si>
  <si>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</si>
  <si>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</si>
  <si>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</si>
  <si>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</si>
  <si>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</si>
  <si>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</si>
  <si>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</si>
  <si>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</si>
  <si>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</si>
  <si>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</si>
  <si>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</si>
  <si>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</si>
  <si>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</si>
  <si>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</si>
  <si>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</si>
  <si>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</si>
  <si>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</si>
  <si>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</si>
  <si>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</si>
  <si>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</si>
  <si>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</si>
  <si>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</si>
  <si>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</si>
  <si>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</si>
  <si>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</si>
  <si>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</si>
  <si>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</si>
  <si>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</si>
  <si>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</si>
  <si>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</si>
  <si>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</si>
  <si>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</si>
  <si>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</si>
  <si>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</si>
  <si>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</si>
  <si>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</si>
  <si>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</si>
  <si>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</si>
  <si>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</si>
  <si>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</si>
  <si>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</si>
  <si>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</si>
  <si>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</si>
  <si>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</si>
  <si>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</si>
  <si>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</si>
  <si>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</si>
  <si>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</si>
  <si>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</si>
  <si>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</si>
  <si>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</si>
  <si>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</si>
  <si>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</si>
  <si>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</si>
  <si>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</si>
  <si>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</si>
  <si>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</si>
  <si>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</si>
  <si>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</si>
  <si>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</si>
  <si>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</si>
  <si>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</si>
  <si>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</si>
  <si>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</si>
  <si>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</si>
  <si>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</si>
  <si>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</si>
  <si>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</si>
  <si>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</si>
  <si>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</si>
  <si>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</si>
  <si>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</si>
  <si>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</si>
  <si>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</si>
  <si>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</si>
  <si>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</si>
  <si>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</si>
  <si>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</si>
  <si>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</si>
  <si>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</si>
  <si>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</si>
  <si>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</si>
  <si>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</si>
  <si>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</si>
  <si>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</si>
  <si>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</si>
  <si>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</si>
  <si>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</si>
  <si>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</si>
  <si>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</si>
  <si>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</si>
  <si>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</si>
  <si>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</si>
  <si>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</si>
  <si>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</si>
  <si>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</si>
  <si>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</si>
  <si>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</si>
  <si>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</si>
  <si>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</si>
  <si>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</si>
  <si>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</si>
  <si>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</si>
  <si>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</si>
  <si>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</si>
  <si>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</si>
  <si>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</si>
  <si>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</si>
  <si>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</si>
  <si>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</si>
  <si>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</si>
  <si>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</si>
  <si>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</si>
  <si>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</si>
  <si>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</si>
  <si>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</si>
  <si>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</si>
  <si>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</si>
  <si>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</si>
  <si>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</si>
  <si>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</si>
  <si>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</si>
  <si>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</si>
  <si>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</si>
  <si>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</si>
  <si>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</si>
  <si>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</si>
  <si>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</si>
  <si>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</si>
  <si>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</si>
  <si>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</si>
  <si>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</si>
  <si>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</si>
  <si>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</si>
  <si>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</si>
  <si>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</si>
  <si>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</si>
  <si>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</si>
  <si>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</si>
  <si>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</si>
  <si>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</si>
  <si>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</si>
  <si>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</si>
  <si>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</si>
  <si>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</si>
  <si>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</si>
  <si>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</si>
  <si>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</si>
  <si>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</si>
  <si>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</si>
  <si>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</si>
  <si>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</si>
  <si>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</si>
  <si>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</si>
  <si>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</si>
  <si>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</si>
  <si>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</si>
  <si>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</si>
  <si>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</si>
  <si>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</si>
  <si>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</si>
  <si>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</si>
  <si>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</si>
  <si>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</si>
  <si>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</si>
  <si>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</si>
  <si>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</si>
  <si>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</si>
  <si>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</si>
  <si>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</si>
  <si>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</si>
  <si>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</si>
  <si>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</si>
  <si>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</si>
  <si>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</si>
  <si>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</si>
  <si>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</si>
  <si>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</si>
  <si>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</si>
  <si>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</si>
  <si>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</si>
  <si>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</si>
  <si>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</si>
  <si>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</si>
  <si>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</si>
  <si>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</si>
  <si>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</si>
  <si>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</si>
  <si>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</si>
  <si>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</si>
  <si>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</si>
  <si>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</si>
  <si>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</si>
  <si>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</si>
  <si>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</si>
  <si>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</si>
  <si>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</si>
  <si>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</si>
  <si>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</si>
  <si>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</si>
  <si>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</si>
  <si>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</si>
  <si>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</si>
  <si>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</si>
  <si>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</si>
  <si>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</si>
  <si>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</si>
  <si>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</si>
  <si>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</si>
  <si>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</si>
  <si>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</si>
  <si>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</si>
  <si>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</si>
  <si>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</si>
  <si>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</si>
  <si>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</si>
  <si>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</si>
  <si>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</si>
  <si>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</si>
  <si>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</si>
  <si>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</si>
  <si>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</si>
  <si>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</si>
  <si>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</si>
  <si>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</si>
  <si>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</si>
  <si>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</si>
  <si>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</si>
  <si>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</si>
  <si>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</si>
  <si>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</si>
  <si>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</si>
  <si>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</si>
  <si>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</si>
  <si>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</si>
  <si>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</si>
  <si>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</si>
  <si>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</si>
  <si>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</si>
  <si>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</si>
  <si>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</si>
  <si>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</si>
  <si>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</si>
  <si>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</si>
  <si>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</si>
  <si>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</si>
  <si>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</si>
  <si>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</si>
  <si>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</si>
  <si>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</si>
  <si>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</si>
  <si>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</si>
  <si>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</si>
  <si>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</si>
  <si>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</si>
  <si>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</si>
  <si>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</si>
  <si>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</si>
  <si>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</si>
  <si>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</si>
  <si>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</si>
  <si>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</si>
  <si>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</si>
  <si>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</si>
  <si>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</si>
  <si>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</si>
  <si>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</si>
  <si>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</si>
  <si>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</si>
  <si>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</si>
  <si>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</si>
  <si>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</si>
  <si>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</si>
  <si>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</si>
  <si>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</si>
  <si>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</si>
  <si>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</si>
  <si>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</si>
  <si>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</si>
  <si>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</si>
  <si>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</si>
  <si>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</si>
  <si>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</si>
  <si>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</si>
  <si>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</si>
  <si>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</si>
  <si>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</si>
  <si>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</si>
  <si>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</si>
  <si>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</si>
  <si>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</si>
  <si>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</si>
  <si>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</si>
  <si>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</si>
  <si>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</si>
  <si>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</si>
  <si>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</si>
  <si>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</si>
  <si>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</si>
  <si>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</si>
  <si>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</si>
  <si>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</si>
  <si>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</si>
  <si>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</si>
  <si>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</si>
  <si>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</si>
  <si>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</si>
  <si>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</si>
  <si>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</si>
  <si>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</si>
  <si>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</si>
  <si>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</si>
  <si>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</si>
  <si>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</si>
  <si>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</si>
  <si>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</si>
  <si>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</si>
  <si>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</si>
  <si>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</si>
  <si>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</si>
  <si>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</si>
  <si>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</si>
  <si>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</si>
  <si>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</si>
  <si>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</si>
  <si>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</si>
  <si>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</si>
  <si>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</si>
  <si>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</si>
  <si>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</si>
  <si>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</si>
  <si>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</si>
  <si>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</si>
  <si>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</si>
  <si>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</si>
  <si>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</si>
  <si>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</si>
  <si>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</si>
  <si>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</si>
  <si>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</si>
  <si>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</si>
  <si>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</si>
  <si>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</si>
  <si>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</si>
  <si>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</si>
  <si>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</si>
  <si>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</si>
  <si>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</si>
  <si>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</si>
  <si>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</si>
  <si>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</si>
  <si>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</si>
  <si>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</si>
  <si>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</si>
  <si>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</si>
  <si>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</si>
  <si>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</si>
  <si>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</si>
  <si>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</si>
  <si>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</si>
  <si>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</si>
  <si>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</si>
  <si>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</si>
  <si>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</si>
  <si>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</si>
  <si>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</si>
  <si>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</si>
  <si>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</si>
  <si>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</si>
  <si>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</si>
  <si>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</si>
  <si>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</si>
  <si>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</si>
  <si>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</si>
  <si>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</si>
  <si>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</si>
  <si>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</si>
  <si>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</si>
  <si>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</si>
  <si>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</si>
  <si>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</si>
  <si>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</si>
  <si>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</si>
  <si>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</si>
  <si>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</si>
  <si>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</si>
  <si>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</si>
  <si>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</si>
  <si>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</si>
  <si>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</si>
  <si>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</si>
  <si>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</si>
  <si>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</si>
  <si>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</si>
  <si>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</si>
  <si>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</si>
  <si>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</si>
  <si>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</si>
  <si>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</si>
  <si>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</si>
  <si>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</si>
  <si>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</si>
  <si>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</si>
  <si>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</si>
  <si>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</si>
  <si>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</si>
  <si>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</si>
  <si>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</si>
  <si>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</si>
  <si>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</si>
  <si>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</si>
  <si>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</si>
  <si>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</si>
  <si>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</si>
  <si>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</si>
  <si>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</si>
  <si>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</si>
  <si>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</si>
  <si>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</si>
  <si>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</si>
  <si>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</si>
  <si>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</si>
  <si>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</si>
  <si>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</si>
  <si>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</si>
  <si>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</si>
  <si>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</si>
  <si>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</si>
  <si>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</si>
  <si>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</si>
  <si>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</si>
  <si>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</si>
  <si>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</si>
  <si>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</si>
  <si>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</si>
  <si>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</si>
  <si>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</si>
  <si>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</si>
  <si>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</si>
  <si>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</si>
  <si>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</si>
  <si>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</si>
  <si>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</si>
  <si>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</si>
  <si>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</si>
  <si>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</si>
  <si>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</si>
  <si>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</si>
  <si>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</si>
  <si>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</si>
  <si>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</si>
  <si>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</si>
  <si>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</si>
  <si>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</si>
  <si>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</si>
  <si>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</si>
  <si>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</si>
  <si>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</si>
  <si>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</si>
  <si>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</si>
  <si>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</si>
  <si>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</si>
  <si>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</si>
  <si>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</si>
  <si>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</si>
  <si>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</si>
  <si>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</si>
  <si>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</si>
  <si>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</si>
  <si>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</si>
  <si>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</si>
  <si>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</si>
  <si>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</si>
  <si>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</si>
  <si>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</si>
  <si>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</si>
  <si>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</si>
  <si>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</si>
  <si>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</si>
  <si>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</si>
  <si>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</si>
  <si>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</si>
  <si>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</si>
  <si>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</si>
  <si>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</si>
  <si>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</si>
  <si>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</si>
  <si>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</si>
  <si>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</si>
  <si>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</si>
  <si>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</si>
  <si>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</si>
  <si>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</si>
  <si>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</si>
  <si>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</si>
  <si>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</si>
  <si>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</si>
  <si>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</si>
  <si>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</si>
  <si>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</si>
  <si>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</si>
  <si>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</si>
  <si>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</si>
  <si>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</si>
  <si>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</si>
  <si>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</si>
  <si>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</si>
  <si>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</si>
  <si>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</si>
  <si>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</si>
  <si>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</si>
  <si>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</si>
  <si>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</si>
  <si>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</si>
  <si>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</si>
  <si>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</si>
  <si>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</si>
  <si>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</si>
  <si>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</si>
  <si>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</si>
  <si>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</si>
  <si>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</si>
  <si>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</si>
  <si>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</si>
  <si>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</si>
  <si>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</si>
  <si>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</si>
  <si>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</si>
  <si>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</si>
  <si>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</si>
  <si>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</si>
  <si>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</si>
  <si>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</si>
  <si>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</si>
  <si>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</si>
  <si>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</si>
  <si>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</si>
  <si>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</si>
  <si>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</si>
  <si>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</si>
  <si>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</si>
  <si>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</si>
  <si>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</si>
  <si>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</si>
  <si>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</si>
  <si>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</si>
  <si>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</si>
  <si>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</si>
  <si>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</si>
  <si>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</si>
  <si>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</si>
  <si>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</si>
  <si>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</si>
  <si>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</si>
  <si>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</si>
  <si>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</si>
  <si>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</si>
  <si>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</si>
  <si>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</si>
  <si>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</si>
  <si>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</si>
  <si>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</si>
  <si>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</si>
  <si>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</si>
  <si>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</si>
  <si>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</si>
  <si>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</si>
  <si>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</si>
  <si>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</si>
  <si>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</si>
  <si>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</si>
  <si>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</si>
  <si>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</si>
  <si>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</si>
  <si>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</si>
  <si>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</si>
  <si>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</si>
  <si>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</si>
  <si>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</si>
  <si>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</si>
  <si>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</si>
  <si>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</si>
  <si>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</si>
  <si>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</si>
  <si>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</si>
  <si>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</si>
  <si>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</si>
  <si>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</si>
  <si>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</si>
  <si>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</si>
  <si>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</si>
  <si>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</si>
  <si>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</si>
  <si>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</si>
  <si>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</si>
  <si>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</si>
  <si>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</si>
  <si>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</si>
  <si>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</si>
  <si>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</si>
  <si>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</si>
  <si>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</si>
  <si>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</si>
  <si>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</si>
  <si>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</si>
  <si>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</si>
  <si>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</si>
  <si>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</si>
  <si>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</si>
  <si>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</si>
  <si>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</si>
  <si>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</si>
  <si>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</si>
  <si>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</si>
  <si>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</si>
  <si>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</si>
  <si>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</si>
  <si>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</si>
  <si>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</si>
  <si>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</si>
  <si>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</si>
  <si>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</si>
  <si>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</si>
  <si>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</si>
  <si>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</si>
  <si>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</si>
  <si>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</si>
  <si>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</si>
  <si>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</si>
  <si>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</si>
  <si>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</si>
  <si>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</si>
  <si>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</si>
  <si>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</si>
  <si>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</si>
  <si>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</si>
  <si>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</si>
  <si>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</si>
  <si>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</si>
  <si>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</si>
  <si>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</si>
  <si>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</si>
  <si>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</si>
  <si>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</si>
  <si>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</si>
  <si>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</si>
  <si>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</si>
  <si>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</si>
  <si>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</si>
  <si>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</si>
  <si>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</si>
  <si>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</si>
  <si>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</si>
  <si>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</si>
  <si>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</si>
  <si>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</si>
  <si>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</si>
  <si>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</si>
  <si>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</si>
  <si>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</si>
  <si>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</si>
  <si>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</si>
  <si>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</si>
  <si>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</si>
  <si>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</si>
  <si>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</si>
  <si>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</si>
  <si>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</si>
  <si>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</si>
  <si>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</si>
  <si>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</si>
  <si>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</si>
  <si>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</si>
  <si>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</si>
  <si>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</si>
  <si>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</si>
  <si>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</si>
  <si>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</si>
  <si>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</si>
  <si>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</si>
  <si>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</si>
  <si>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</si>
  <si>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</si>
  <si>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</si>
  <si>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</si>
  <si>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</si>
  <si>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</si>
  <si>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</si>
  <si>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</si>
  <si>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</si>
  <si>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</si>
  <si>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</si>
  <si>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</si>
  <si>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</si>
  <si>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</si>
  <si>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</si>
  <si>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</si>
  <si>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</si>
  <si>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</si>
  <si>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</si>
  <si>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</si>
  <si>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</si>
  <si>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</si>
  <si>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</si>
  <si>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</si>
  <si>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</si>
  <si>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</si>
  <si>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</si>
  <si>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</si>
  <si>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</si>
  <si>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</si>
  <si>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</si>
  <si>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</si>
  <si>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</si>
  <si>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</si>
  <si>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</si>
  <si>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</si>
  <si>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</si>
  <si>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</si>
  <si>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</si>
  <si>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</si>
  <si>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</si>
  <si>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</si>
  <si>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</si>
  <si>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</si>
  <si>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</si>
  <si>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</si>
  <si>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</si>
  <si>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</si>
  <si>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</si>
  <si>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</si>
  <si>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</si>
  <si>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</si>
  <si>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</si>
  <si>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</si>
  <si>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</si>
  <si>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</si>
  <si>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</si>
  <si>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</si>
  <si>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</si>
  <si>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</si>
  <si>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</si>
  <si>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</si>
  <si>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</si>
  <si>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</si>
  <si>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</si>
  <si>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</si>
  <si>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</si>
  <si>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</si>
  <si>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</si>
  <si>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</si>
  <si>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</si>
  <si>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</si>
  <si>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</si>
  <si>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</si>
  <si>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</si>
  <si>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</si>
  <si>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</si>
  <si>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</si>
  <si>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</si>
  <si>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</si>
  <si>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</si>
  <si>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</si>
  <si>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</si>
  <si>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</si>
  <si>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</si>
  <si>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</si>
  <si>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</si>
  <si>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</si>
  <si>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</si>
  <si>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</si>
  <si>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</si>
  <si>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</si>
  <si>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</si>
  <si>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</si>
  <si>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</si>
  <si>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</si>
  <si>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</si>
  <si>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</si>
  <si>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</si>
  <si>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</si>
  <si>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</si>
  <si>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</si>
  <si>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</si>
  <si>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</si>
  <si>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</si>
  <si>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</si>
  <si>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</si>
  <si>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</si>
  <si>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</si>
  <si>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</si>
  <si>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</si>
  <si>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</si>
  <si>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</si>
  <si>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</si>
  <si>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</si>
  <si>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</si>
  <si>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</si>
  <si>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</si>
  <si>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</si>
  <si>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</si>
  <si>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</si>
  <si>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</si>
  <si>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</si>
  <si>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</si>
  <si>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</si>
  <si>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</si>
  <si>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</si>
  <si>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</si>
  <si>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</si>
  <si>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</si>
  <si>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</si>
  <si>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</si>
  <si>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</si>
  <si>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</si>
  <si>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</si>
  <si>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</si>
  <si>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</si>
  <si>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</si>
  <si>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</si>
  <si>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</si>
  <si>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</si>
  <si>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</si>
  <si>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</si>
  <si>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</si>
  <si>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</si>
  <si>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</si>
  <si>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</si>
  <si>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</si>
  <si>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</si>
  <si>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</si>
  <si>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</si>
  <si>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</si>
  <si>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</si>
  <si>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</si>
  <si>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</si>
  <si>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</si>
  <si>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</si>
  <si>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</si>
  <si>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</si>
  <si>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</si>
  <si>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</si>
  <si>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</si>
  <si>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</si>
  <si>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</si>
  <si>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</si>
  <si>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</si>
  <si>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</si>
  <si>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</si>
  <si>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</si>
  <si>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</si>
  <si>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</si>
  <si>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</si>
  <si>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</si>
  <si>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</si>
  <si>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</si>
  <si>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</si>
  <si>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</si>
  <si>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</si>
  <si>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</si>
  <si>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</si>
  <si>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</si>
  <si>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</si>
  <si>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</si>
  <si>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</si>
  <si>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</si>
  <si>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</si>
  <si>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</si>
  <si>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</si>
  <si>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</si>
  <si>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</si>
  <si>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</si>
  <si>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</si>
  <si>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</si>
  <si>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</si>
  <si>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</si>
  <si>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</si>
  <si>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</si>
  <si>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</si>
  <si>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</si>
  <si>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</si>
  <si>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</si>
  <si>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</si>
  <si>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</si>
  <si>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</si>
  <si>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</si>
  <si>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</si>
  <si>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</si>
  <si>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</si>
  <si>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</si>
  <si>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</si>
  <si>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</si>
  <si>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</si>
  <si>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</si>
  <si>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</si>
  <si>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</si>
  <si>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</si>
  <si>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</si>
  <si>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</si>
  <si>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</si>
  <si>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</si>
  <si>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</si>
  <si>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</si>
  <si>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</si>
  <si>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</si>
  <si>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</si>
  <si>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</si>
  <si>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</si>
  <si>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</si>
  <si>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</si>
  <si>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</si>
  <si>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</si>
  <si>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</si>
  <si>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</si>
  <si>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</si>
  <si>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</si>
  <si>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</si>
  <si>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</si>
  <si>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</si>
  <si>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</si>
  <si>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</si>
  <si>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</si>
  <si>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</si>
  <si>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</si>
  <si>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</si>
  <si>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</si>
  <si>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</si>
  <si>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</si>
  <si>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</si>
  <si>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</si>
  <si>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</si>
  <si>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</si>
  <si>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</si>
  <si>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</si>
  <si>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</si>
  <si>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</si>
  <si>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</si>
  <si>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</si>
  <si>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</si>
  <si>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</si>
  <si>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</si>
  <si>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</si>
  <si>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</si>
  <si>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</si>
  <si>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</si>
  <si>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</si>
  <si>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</si>
  <si>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</si>
  <si>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</si>
  <si>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</si>
  <si>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</si>
  <si>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</si>
  <si>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</si>
  <si>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</si>
  <si>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</si>
  <si>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</si>
  <si>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</si>
  <si>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</si>
  <si>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</si>
  <si>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</si>
  <si>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</si>
  <si>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</si>
  <si>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</si>
  <si>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</si>
  <si>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</si>
  <si>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</si>
  <si>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</si>
  <si>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</si>
  <si>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</si>
  <si>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</si>
  <si>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</si>
  <si>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</si>
  <si>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</si>
  <si>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</si>
  <si>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</si>
  <si>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</si>
  <si>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</si>
  <si>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</si>
  <si>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</si>
  <si>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</si>
  <si>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</si>
  <si>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</si>
  <si>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</si>
  <si>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</si>
  <si>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</si>
  <si>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</si>
  <si>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</si>
  <si>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</si>
  <si>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</si>
  <si>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</si>
  <si>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</si>
  <si>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</si>
  <si>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</si>
  <si>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</si>
  <si>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</si>
  <si>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</si>
  <si>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</si>
  <si>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</si>
  <si>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</si>
  <si>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</si>
  <si>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</si>
  <si>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</si>
  <si>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</si>
  <si>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</si>
  <si>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</si>
  <si>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</si>
  <si>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</si>
  <si>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</si>
  <si>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</si>
  <si>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</si>
  <si>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</si>
  <si>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</si>
  <si>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</si>
  <si>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</si>
  <si>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</si>
  <si>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</si>
  <si>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</si>
  <si>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</si>
  <si>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</si>
  <si>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</si>
  <si>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</si>
  <si>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</si>
  <si>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</si>
  <si>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</si>
  <si>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</si>
  <si>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</si>
  <si>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</si>
  <si>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</si>
  <si>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</si>
  <si>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</si>
  <si>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</si>
  <si>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</si>
  <si>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</si>
  <si>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</si>
  <si>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</si>
  <si>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</si>
  <si>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</si>
  <si>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</si>
  <si>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</si>
  <si>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</si>
  <si>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</si>
  <si>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</si>
  <si>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</si>
  <si>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</si>
  <si>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</si>
  <si>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</si>
  <si>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</si>
  <si>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</si>
  <si>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</si>
  <si>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</si>
  <si>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</si>
  <si>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</si>
  <si>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</si>
  <si>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</si>
  <si>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</si>
  <si>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</si>
  <si>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</si>
  <si>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</si>
  <si>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</si>
  <si>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</si>
  <si>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</si>
  <si>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</si>
  <si>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</si>
  <si>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</si>
  <si>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</si>
  <si>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</si>
  <si>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</si>
  <si>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</si>
  <si>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</si>
  <si>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</si>
  <si>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</si>
  <si>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</si>
  <si>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</si>
  <si>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</si>
  <si>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</si>
  <si>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</si>
  <si>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</si>
  <si>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</si>
  <si>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</si>
  <si>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</si>
  <si>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</si>
  <si>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</si>
  <si>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</si>
  <si>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</si>
  <si>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</si>
  <si>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</si>
  <si>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</si>
  <si>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</si>
  <si>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</si>
  <si>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</si>
  <si>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</si>
  <si>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</si>
  <si>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</si>
  <si>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</si>
  <si>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</si>
  <si>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</si>
  <si>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</si>
  <si>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</si>
  <si>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</si>
  <si>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</si>
  <si>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</si>
  <si>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</si>
  <si>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</si>
  <si>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</si>
  <si>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</si>
  <si>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</si>
  <si>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</si>
  <si>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</si>
  <si>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</si>
  <si>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</si>
  <si>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</si>
  <si>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</si>
  <si>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</si>
  <si>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</si>
  <si>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</si>
  <si>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</si>
  <si>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</si>
  <si>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</si>
  <si>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</si>
  <si>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</si>
  <si>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</si>
  <si>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</si>
  <si>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</si>
  <si>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</si>
  <si>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</si>
  <si>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</si>
  <si>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</si>
  <si>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</si>
  <si>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</si>
  <si>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</si>
  <si>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</si>
  <si>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</si>
  <si>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</si>
  <si>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</si>
  <si>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</si>
  <si>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</si>
  <si>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</si>
  <si>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</si>
  <si>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</si>
  <si>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</si>
  <si>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</si>
  <si>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</si>
  <si>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</si>
  <si>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</si>
  <si>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</si>
  <si>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</si>
  <si>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</si>
  <si>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</si>
  <si>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</si>
  <si>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</si>
  <si>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</si>
  <si>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</si>
  <si>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</si>
  <si>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</si>
  <si>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</si>
  <si>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</si>
  <si>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</si>
  <si>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</si>
  <si>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</si>
  <si>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</si>
  <si>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</si>
  <si>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</si>
  <si>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</si>
  <si>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</si>
  <si>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</si>
  <si>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</si>
  <si>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</si>
  <si>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</si>
  <si>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</si>
  <si>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</si>
  <si>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</si>
  <si>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</si>
  <si>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</si>
  <si>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</si>
  <si>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</si>
  <si>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</si>
  <si>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</si>
  <si>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</si>
  <si>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</si>
  <si>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</si>
  <si>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</si>
  <si>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</si>
  <si>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</si>
  <si>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</si>
  <si>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</si>
  <si>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</si>
  <si>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</si>
  <si>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</si>
  <si>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</si>
  <si>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</si>
  <si>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</si>
  <si>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</si>
  <si>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</si>
  <si>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</si>
  <si>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</si>
  <si>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</si>
  <si>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</si>
  <si>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</si>
  <si>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</si>
  <si>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</si>
  <si>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</si>
  <si>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</si>
  <si>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</si>
  <si>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</si>
  <si>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</si>
  <si>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</si>
  <si>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</si>
  <si>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</si>
  <si>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</si>
  <si>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</si>
  <si>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</si>
  <si>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</si>
  <si>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</si>
  <si>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</si>
  <si>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</si>
  <si>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</si>
  <si>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</si>
  <si>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</si>
  <si>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</si>
  <si>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</si>
  <si>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</si>
  <si>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</si>
  <si>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</si>
  <si>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</si>
  <si>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</si>
  <si>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</si>
  <si>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</si>
  <si>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</si>
  <si>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</si>
  <si>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</si>
  <si>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</si>
  <si>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</si>
  <si>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</si>
  <si>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</si>
  <si>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</si>
  <si>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</si>
  <si>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</si>
  <si>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</si>
  <si>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</si>
  <si>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</si>
  <si>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</si>
  <si>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</si>
  <si>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</si>
  <si>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</si>
  <si>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</si>
  <si>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</si>
  <si>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</si>
  <si>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</si>
  <si>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</si>
  <si>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</si>
  <si>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</si>
  <si>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</si>
  <si>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</si>
  <si>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</si>
  <si>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</si>
  <si>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</si>
  <si>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</si>
  <si>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</si>
  <si>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</si>
  <si>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</si>
  <si>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</si>
  <si>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</si>
  <si>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</si>
  <si>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</si>
  <si>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</si>
  <si>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</si>
  <si>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</si>
  <si>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</si>
  <si>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</si>
  <si>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</si>
  <si>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</si>
  <si>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</si>
  <si>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</si>
  <si>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</si>
  <si>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</si>
  <si>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</si>
  <si>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</si>
  <si>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</si>
  <si>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</si>
  <si>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</si>
  <si>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</si>
  <si>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</si>
  <si>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</si>
  <si>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</si>
  <si>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</si>
  <si>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</si>
  <si>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</si>
  <si>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</si>
  <si>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</si>
  <si>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</si>
  <si>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</si>
  <si>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</si>
  <si>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</si>
  <si>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</si>
  <si>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</si>
  <si>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</si>
  <si>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</si>
  <si>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</si>
  <si>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</si>
  <si>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</si>
  <si>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</si>
  <si>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</si>
  <si>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</si>
  <si>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</si>
  <si>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</si>
  <si>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</si>
  <si>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</si>
  <si>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</si>
  <si>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</si>
  <si>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</si>
  <si>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</si>
  <si>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</si>
  <si>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</si>
  <si>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</si>
  <si>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</si>
  <si>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</si>
  <si>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</si>
  <si>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</si>
  <si>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</si>
  <si>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</si>
  <si>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</si>
  <si>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</si>
  <si>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</si>
  <si>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</si>
  <si>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</si>
  <si>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</si>
  <si>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</si>
  <si>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</si>
  <si>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</si>
  <si>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</si>
  <si>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</si>
  <si>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</si>
  <si>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</si>
  <si>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</si>
  <si>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</si>
  <si>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</si>
  <si>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</si>
  <si>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</si>
  <si>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</si>
  <si>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</si>
  <si>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</si>
  <si>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</si>
  <si>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</si>
  <si>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</si>
  <si>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</si>
  <si>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</si>
  <si>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</si>
  <si>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</si>
  <si>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</si>
  <si>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</si>
  <si>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</si>
  <si>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</si>
  <si>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</si>
  <si>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</si>
  <si>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</si>
  <si>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</si>
  <si>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</si>
  <si>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</si>
  <si>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</si>
  <si>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</si>
  <si>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</si>
  <si>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</si>
  <si>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</si>
  <si>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</si>
  <si>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</si>
  <si>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</si>
  <si>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</si>
  <si>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</si>
  <si>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</si>
  <si>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</si>
  <si>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</si>
  <si>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</si>
  <si>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</si>
  <si>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</si>
  <si>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</si>
  <si>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</si>
  <si>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</si>
  <si>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</si>
  <si>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</si>
  <si>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</si>
  <si>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</si>
  <si>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</si>
  <si>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</si>
  <si>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</si>
  <si>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</si>
  <si>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</si>
  <si>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</si>
  <si>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</si>
  <si>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</si>
  <si>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</si>
  <si>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</si>
  <si>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</si>
  <si>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</si>
  <si>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</si>
  <si>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</si>
  <si>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</si>
  <si>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</si>
  <si>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</si>
  <si>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</si>
  <si>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</si>
  <si>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</si>
  <si>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</si>
  <si>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</si>
  <si>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</si>
  <si>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</si>
  <si>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</si>
  <si>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</si>
  <si>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</si>
  <si>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</si>
  <si>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</si>
  <si>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</si>
  <si>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</si>
  <si>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</si>
  <si>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</si>
  <si>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</si>
  <si>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</si>
  <si>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</si>
  <si>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</si>
  <si>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</si>
  <si>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</si>
  <si>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</si>
  <si>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</si>
  <si>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</si>
  <si>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</si>
  <si>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</si>
  <si>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</si>
  <si>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</si>
  <si>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</si>
  <si>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</si>
  <si>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</si>
  <si>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</si>
  <si>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</si>
  <si>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</si>
  <si>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</si>
  <si>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</si>
  <si>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</si>
  <si>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</si>
  <si>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</si>
  <si>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</si>
  <si>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</si>
  <si>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</si>
  <si>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</si>
  <si>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</si>
  <si>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</si>
  <si>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</si>
  <si>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</si>
  <si>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</si>
  <si>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</si>
  <si>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</si>
  <si>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</si>
  <si>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</si>
  <si>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</si>
  <si>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</si>
  <si>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</si>
  <si>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</si>
  <si>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</si>
  <si>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</si>
  <si>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</si>
  <si>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</si>
  <si>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</si>
  <si>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</si>
  <si>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</si>
  <si>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</si>
  <si>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</si>
  <si>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</si>
  <si>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</si>
  <si>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</si>
  <si>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</si>
  <si>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</si>
  <si>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</si>
  <si>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</si>
  <si>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</si>
  <si>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</si>
  <si>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</si>
  <si>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</si>
  <si>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</si>
  <si>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</si>
  <si>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</si>
  <si>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</si>
  <si>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</si>
  <si>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</si>
  <si>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</si>
  <si>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</si>
  <si>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</si>
  <si>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</si>
  <si>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</si>
  <si>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</si>
  <si>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</si>
  <si>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</si>
  <si>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</si>
  <si>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</si>
  <si>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</si>
  <si>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</si>
  <si>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</si>
  <si>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</si>
  <si>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</si>
  <si>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</si>
  <si>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</si>
  <si>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</si>
  <si>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</si>
  <si>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</si>
  <si>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</si>
  <si>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</si>
  <si>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</si>
  <si>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</si>
  <si>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</si>
  <si>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</si>
  <si>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</si>
  <si>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</si>
  <si>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</si>
  <si>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</si>
  <si>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</si>
  <si>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</si>
  <si>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</si>
  <si>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</si>
  <si>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</si>
  <si>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</si>
  <si>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</si>
  <si>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</si>
  <si>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</si>
  <si>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</si>
  <si>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</si>
  <si>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</si>
  <si>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</si>
  <si>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</si>
  <si>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</si>
  <si>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</si>
  <si>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</si>
  <si>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</si>
  <si>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</si>
  <si>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</si>
  <si>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</si>
  <si>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</si>
  <si>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</si>
  <si>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</si>
  <si>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</si>
  <si>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</si>
  <si>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</si>
  <si>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</si>
  <si>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</si>
  <si>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</si>
  <si>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</si>
  <si>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</si>
  <si>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</si>
  <si>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</si>
  <si>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</si>
  <si>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</si>
  <si>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</si>
  <si>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</si>
  <si>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</si>
  <si>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</si>
  <si>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</si>
  <si>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</si>
  <si>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</si>
  <si>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</si>
  <si>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</si>
  <si>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</si>
  <si>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</si>
  <si>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</si>
  <si>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</si>
  <si>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</si>
  <si>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</si>
  <si>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</si>
  <si>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</si>
  <si>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</si>
  <si>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</si>
  <si>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</si>
  <si>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</si>
  <si>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</si>
  <si>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</si>
  <si>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</si>
  <si>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</si>
  <si>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</si>
  <si>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</si>
  <si>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</si>
  <si>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</si>
  <si>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</si>
  <si>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</si>
  <si>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</si>
  <si>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</si>
  <si>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</si>
  <si>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</si>
  <si>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</si>
  <si>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</si>
  <si>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</si>
  <si>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</si>
  <si>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</si>
  <si>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</si>
  <si>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</si>
  <si>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</si>
  <si>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</si>
  <si>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</si>
  <si>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</si>
  <si>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</si>
  <si>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</si>
  <si>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</si>
  <si>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</si>
  <si>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</si>
  <si>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</si>
  <si>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</si>
  <si>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</si>
  <si>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</si>
  <si>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</si>
  <si>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</si>
  <si>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</si>
  <si>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</si>
  <si>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</si>
  <si>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</si>
  <si>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</si>
  <si>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</si>
  <si>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</si>
  <si>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</si>
  <si>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</si>
  <si>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</si>
  <si>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</si>
  <si>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</si>
  <si>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</si>
  <si>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</si>
  <si>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</si>
  <si>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</si>
  <si>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</si>
  <si>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</si>
  <si>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</si>
  <si>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</si>
  <si>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</si>
  <si>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</si>
  <si>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</si>
  <si>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</si>
  <si>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</si>
  <si>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</si>
  <si>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</si>
  <si>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</si>
  <si>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</si>
  <si>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</si>
  <si>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</si>
  <si>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</si>
  <si>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</si>
  <si>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</si>
  <si>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</si>
  <si>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</si>
  <si>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</si>
  <si>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</si>
  <si>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</si>
  <si>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</si>
  <si>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</si>
  <si>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</si>
  <si>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</si>
  <si>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</si>
  <si>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</si>
  <si>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</si>
  <si>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</si>
  <si>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</si>
  <si>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</si>
  <si>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</si>
  <si>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</si>
  <si>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</si>
  <si>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</si>
  <si>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</si>
  <si>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</si>
  <si>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</si>
  <si>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</si>
  <si>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</si>
  <si>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</si>
  <si>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</si>
  <si>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</si>
  <si>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</si>
  <si>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</si>
  <si>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</si>
  <si>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</si>
  <si>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</si>
  <si>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</si>
  <si>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</si>
  <si>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</si>
  <si>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</si>
  <si>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</si>
  <si>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</si>
  <si>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</si>
  <si>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</si>
  <si>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</si>
  <si>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</si>
  <si>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</si>
  <si>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</si>
  <si>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</si>
  <si>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</si>
  <si>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</si>
  <si>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</si>
  <si>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</si>
  <si>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</si>
  <si>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</si>
  <si>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</si>
  <si>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</si>
  <si>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</si>
  <si>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</si>
  <si>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</si>
  <si>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</si>
  <si>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</si>
  <si>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</si>
  <si>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</si>
  <si>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</si>
  <si>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</si>
  <si>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</si>
  <si>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</si>
  <si>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</si>
  <si>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</si>
  <si>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</si>
  <si>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</si>
  <si>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</si>
  <si>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</si>
  <si>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</si>
  <si>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</si>
  <si>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</si>
  <si>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</si>
  <si>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</si>
  <si>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</si>
  <si>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</si>
  <si>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</si>
  <si>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</si>
  <si>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</si>
  <si>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</si>
  <si>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</si>
  <si>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</si>
  <si>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</si>
  <si>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</si>
  <si>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</si>
  <si>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</si>
  <si>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</si>
  <si>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</si>
  <si>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</si>
  <si>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</si>
  <si>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</si>
  <si>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</si>
  <si>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</si>
  <si>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</si>
  <si>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</si>
  <si>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</si>
  <si>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</si>
  <si>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</si>
  <si>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</si>
  <si>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</si>
  <si>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</si>
  <si>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</si>
  <si>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</si>
  <si>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</si>
  <si>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</si>
  <si>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</si>
  <si>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</si>
  <si>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</si>
  <si>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</si>
  <si>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</si>
  <si>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</si>
  <si>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</si>
  <si>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</si>
  <si>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</si>
  <si>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</si>
  <si>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</si>
  <si>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</si>
  <si>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</si>
  <si>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</si>
  <si>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</si>
  <si>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</si>
  <si>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</si>
  <si>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</si>
  <si>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</si>
  <si>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</si>
  <si>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</si>
  <si>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</si>
  <si>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</si>
  <si>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</si>
  <si>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</si>
  <si>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</si>
  <si>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</si>
  <si>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</si>
  <si>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</si>
  <si>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</si>
  <si>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</si>
  <si>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</si>
  <si>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</si>
  <si>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</si>
  <si>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</si>
  <si>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</si>
  <si>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</si>
  <si>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</si>
  <si>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</si>
  <si>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</si>
  <si>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</si>
  <si>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</si>
  <si>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</si>
  <si>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</si>
  <si>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</si>
  <si>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</si>
  <si>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</si>
  <si>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</si>
  <si>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</si>
  <si>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</si>
  <si>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</si>
  <si>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</si>
  <si>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</si>
  <si>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</si>
  <si>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</si>
  <si>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</si>
  <si>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</si>
  <si>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</si>
  <si>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</si>
  <si>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</si>
  <si>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</si>
  <si>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</si>
  <si>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</si>
  <si>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</si>
  <si>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</si>
  <si>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</si>
  <si>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</si>
  <si>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</si>
  <si>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</si>
  <si>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</si>
  <si>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</si>
  <si>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</si>
  <si>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</si>
  <si>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</si>
  <si>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</si>
  <si>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</si>
  <si>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</si>
  <si>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</si>
  <si>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</si>
  <si>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</si>
  <si>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</si>
  <si>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</si>
  <si>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</si>
  <si>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</si>
  <si>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</si>
  <si>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</si>
  <si>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</si>
  <si>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</si>
  <si>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</si>
  <si>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</si>
  <si>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</si>
  <si>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</si>
  <si>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</si>
  <si>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</si>
  <si>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</si>
  <si>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</si>
  <si>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</si>
  <si>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</si>
  <si>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</si>
  <si>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</si>
  <si>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</si>
  <si>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</si>
  <si>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</si>
  <si>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</si>
  <si>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</si>
  <si>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</si>
  <si>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</si>
  <si>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</si>
  <si>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</si>
  <si>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</si>
  <si>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</si>
  <si>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</si>
  <si>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</si>
  <si>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</si>
  <si>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</si>
  <si>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</si>
  <si>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</si>
  <si>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</si>
  <si>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</si>
  <si>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</si>
  <si>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</si>
  <si>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</si>
  <si>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</si>
  <si>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</si>
  <si>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</si>
  <si>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</si>
  <si>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</si>
  <si>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</si>
  <si>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</si>
  <si>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</si>
  <si>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</si>
  <si>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</si>
  <si>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</si>
  <si>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</si>
  <si>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</si>
  <si>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</si>
  <si>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</si>
  <si>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</si>
  <si>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</si>
  <si>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</si>
  <si>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</si>
  <si>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</si>
  <si>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</si>
  <si>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</si>
  <si>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</si>
  <si>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</si>
  <si>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</si>
  <si>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</si>
  <si>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</si>
  <si>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</si>
  <si>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</si>
  <si>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</si>
  <si>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</si>
  <si>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</si>
  <si>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</si>
  <si>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</si>
  <si>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</si>
  <si>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</si>
  <si>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</si>
  <si>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</si>
  <si>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</si>
  <si>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</si>
  <si>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</si>
  <si>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</si>
  <si>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</si>
  <si>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</si>
  <si>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</si>
  <si>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</si>
  <si>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</si>
  <si>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</si>
  <si>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</si>
  <si>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</si>
  <si>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</si>
  <si>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</si>
  <si>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</si>
  <si>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</si>
  <si>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</si>
  <si>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</si>
  <si>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</si>
  <si>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</si>
  <si>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</si>
  <si>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</si>
  <si>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</si>
  <si>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</si>
  <si>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</si>
  <si>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</si>
  <si>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</si>
  <si>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</si>
  <si>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</si>
  <si>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</si>
  <si>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</si>
  <si>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</si>
  <si>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</si>
  <si>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</si>
  <si>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</si>
  <si>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</si>
  <si>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</si>
  <si>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</si>
  <si>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</si>
  <si>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</si>
  <si>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</si>
  <si>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</si>
  <si>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</si>
  <si>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</si>
  <si>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</si>
  <si>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</si>
  <si>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</si>
  <si>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</si>
  <si>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</si>
  <si>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</si>
  <si>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</si>
  <si>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</si>
  <si>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</si>
  <si>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</si>
  <si>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</si>
  <si>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</si>
  <si>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</si>
  <si>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</si>
  <si>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</si>
  <si>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</si>
  <si>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</si>
  <si>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</si>
  <si>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</si>
  <si>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</si>
  <si>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</si>
  <si>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</si>
  <si>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</si>
  <si>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</si>
  <si>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</si>
  <si>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</si>
  <si>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</si>
  <si>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</si>
  <si>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</si>
  <si>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</si>
  <si>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</si>
  <si>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</si>
  <si>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</si>
  <si>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</si>
  <si>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</si>
  <si>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</si>
  <si>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</si>
  <si>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</si>
  <si>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</si>
  <si>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</si>
  <si>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</si>
  <si>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</si>
  <si>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</si>
  <si>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</si>
  <si>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</si>
  <si>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</si>
  <si>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</si>
  <si>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</si>
  <si>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</si>
  <si>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</si>
  <si>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</si>
  <si>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</si>
  <si>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</si>
  <si>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</si>
  <si>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</si>
  <si>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</si>
  <si>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</si>
  <si>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</si>
  <si>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</si>
  <si>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</si>
  <si>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</si>
  <si>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</si>
  <si>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</si>
  <si>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</si>
  <si>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</si>
  <si>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</si>
  <si>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</si>
  <si>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</si>
  <si>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</si>
  <si>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</si>
  <si>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</si>
  <si>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</si>
  <si>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</si>
  <si>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</si>
  <si>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</si>
  <si>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</si>
  <si>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</si>
  <si>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</si>
  <si>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</si>
  <si>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</si>
  <si>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</si>
  <si>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</si>
  <si>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</si>
  <si>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</si>
  <si>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</si>
  <si>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</si>
  <si>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</si>
  <si>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</si>
  <si>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</si>
  <si>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</si>
  <si>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</si>
  <si>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</si>
  <si>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</si>
  <si>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</si>
  <si>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</si>
  <si>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</si>
  <si>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</si>
  <si>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</si>
  <si>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</si>
  <si>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</si>
  <si>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</si>
  <si>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</si>
  <si>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</si>
  <si>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</si>
  <si>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</si>
  <si>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</si>
  <si>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</si>
  <si>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</si>
  <si>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</si>
  <si>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</si>
  <si>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</si>
  <si>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</si>
  <si>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</si>
  <si>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</si>
  <si>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</si>
  <si>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</si>
  <si>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</si>
  <si>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</si>
  <si>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</si>
  <si>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</si>
  <si>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</si>
  <si>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</si>
  <si>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</si>
  <si>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</si>
  <si>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</si>
  <si>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</si>
  <si>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</si>
  <si>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</si>
  <si>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</si>
  <si>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</si>
  <si>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</si>
  <si>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</si>
  <si>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</si>
  <si>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</si>
  <si>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</si>
  <si>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</si>
  <si>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</si>
  <si>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</si>
  <si>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</si>
  <si>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</si>
  <si>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</si>
  <si>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</si>
  <si>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</si>
  <si>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</si>
  <si>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</si>
  <si>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</si>
  <si>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</si>
  <si>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</si>
  <si>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</si>
  <si>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</si>
  <si>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</si>
  <si>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</si>
  <si>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</si>
  <si>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</si>
  <si>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</si>
  <si>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</si>
  <si>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</si>
  <si>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</si>
  <si>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</si>
  <si>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</si>
  <si>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</si>
  <si>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</si>
  <si>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</si>
  <si>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</si>
  <si>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</si>
  <si>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</si>
  <si>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</si>
  <si>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</si>
  <si>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</si>
  <si>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</si>
  <si>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</si>
  <si>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</si>
  <si>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</si>
  <si>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</si>
  <si>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</si>
  <si>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</si>
  <si>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</si>
  <si>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</si>
  <si>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</si>
  <si>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</si>
  <si>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</si>
  <si>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</si>
  <si>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</si>
  <si>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</si>
  <si>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</si>
  <si>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</si>
  <si>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</si>
  <si>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</si>
  <si>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</si>
  <si>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</si>
  <si>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</si>
  <si>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</si>
  <si>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</si>
  <si>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</si>
  <si>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</si>
  <si>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</si>
  <si>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</si>
  <si>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</si>
  <si>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</si>
  <si>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</si>
  <si>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</si>
  <si>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</si>
  <si>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</si>
  <si>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</si>
  <si>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</si>
  <si>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</si>
  <si>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</si>
  <si>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</si>
  <si>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</si>
  <si>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</si>
  <si>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</si>
  <si>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</si>
  <si>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</si>
  <si>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</si>
  <si>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</si>
  <si>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</si>
  <si>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</si>
  <si>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</si>
  <si>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</si>
  <si>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</si>
  <si>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</si>
  <si>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</si>
  <si>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</si>
  <si>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</si>
  <si>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</si>
  <si>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</si>
  <si>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</si>
  <si>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</si>
  <si>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</si>
  <si>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</si>
  <si>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</si>
  <si>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</si>
  <si>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</si>
  <si>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</si>
  <si>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</si>
  <si>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</si>
  <si>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</si>
  <si>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</si>
  <si>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</si>
  <si>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</si>
  <si>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</si>
  <si>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</si>
  <si>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</si>
  <si>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</si>
  <si>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</si>
  <si>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</si>
  <si>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</si>
  <si>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</si>
  <si>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</si>
  <si>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</si>
  <si>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</si>
  <si>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</si>
  <si>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</si>
  <si>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</si>
  <si>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</si>
  <si>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</si>
  <si>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</si>
  <si>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</si>
  <si>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</si>
  <si>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</si>
  <si>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</si>
  <si>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</si>
  <si>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</si>
  <si>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</si>
  <si>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</si>
  <si>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</si>
  <si>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</si>
  <si>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</si>
  <si>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</si>
  <si>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</si>
  <si>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</si>
  <si>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</si>
  <si>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</si>
  <si>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</si>
  <si>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</si>
  <si>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</si>
  <si>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</si>
  <si>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</si>
  <si>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</si>
  <si>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</si>
  <si>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</si>
  <si>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</si>
  <si>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</si>
  <si>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</si>
  <si>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</si>
  <si>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</si>
  <si>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</si>
  <si>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</si>
  <si>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</si>
  <si>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</si>
  <si>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</si>
  <si>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</si>
  <si>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</si>
  <si>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</si>
  <si>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</si>
  <si>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</si>
  <si>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</si>
  <si>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</si>
  <si>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</si>
  <si>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</si>
  <si>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</si>
  <si>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</si>
  <si>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</si>
  <si>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</si>
  <si>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</si>
  <si>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</si>
  <si>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</si>
  <si>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</si>
  <si>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</si>
  <si>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</si>
  <si>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</si>
  <si>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</si>
  <si>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</si>
  <si>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</si>
  <si>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</si>
  <si>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</si>
  <si>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</si>
  <si>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</si>
  <si>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</si>
  <si>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</si>
  <si>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</si>
  <si>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</si>
  <si>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</si>
  <si>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</si>
  <si>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</si>
  <si>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</si>
  <si>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</si>
  <si>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</si>
  <si>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</si>
  <si>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</si>
  <si>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</si>
  <si>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</si>
  <si>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</si>
  <si>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</si>
  <si>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</si>
  <si>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</si>
  <si>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</si>
  <si>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</si>
  <si>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</si>
  <si>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</si>
  <si>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</si>
  <si>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</si>
  <si>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</si>
  <si>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</si>
  <si>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</si>
  <si>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</si>
  <si>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</si>
  <si>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</si>
  <si>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</si>
  <si>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</si>
  <si>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</si>
  <si>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</si>
  <si>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</si>
  <si>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</si>
  <si>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</si>
  <si>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</si>
  <si>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</si>
  <si>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</si>
  <si>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</si>
  <si>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</si>
  <si>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</si>
  <si>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</si>
  <si>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</si>
  <si>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</si>
  <si>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</si>
  <si>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</si>
  <si>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</si>
  <si>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</si>
  <si>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</si>
  <si>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</si>
  <si>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</si>
  <si>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</si>
  <si>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</si>
  <si>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</si>
  <si>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</si>
  <si>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</si>
  <si>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</si>
  <si>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</si>
  <si>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</si>
  <si>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</si>
  <si>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</si>
  <si>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</si>
  <si>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</si>
  <si>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</si>
  <si>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</si>
  <si>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</si>
  <si>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</si>
  <si>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</si>
  <si>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</si>
  <si>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</si>
  <si>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</si>
  <si>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</si>
  <si>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</si>
  <si>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</si>
  <si>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</si>
  <si>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</si>
  <si>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</si>
  <si>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</si>
  <si>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</si>
  <si>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</si>
  <si>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</si>
  <si>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</si>
  <si>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</si>
  <si>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</si>
  <si>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</si>
  <si>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</si>
  <si>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</si>
  <si>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</si>
  <si>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</si>
  <si>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</si>
  <si>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</si>
  <si>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</si>
  <si>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</si>
  <si>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</si>
  <si>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</si>
  <si>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</si>
  <si>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</si>
  <si>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</si>
  <si>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</si>
  <si>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</si>
  <si>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</si>
  <si>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</si>
  <si>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</si>
  <si>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</si>
  <si>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</si>
  <si>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</si>
  <si>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</si>
  <si>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</si>
  <si>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</si>
  <si>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</si>
  <si>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</si>
  <si>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</si>
  <si>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</si>
  <si>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</si>
  <si>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</si>
  <si>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</si>
  <si>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</si>
  <si>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</si>
  <si>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</si>
  <si>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</si>
  <si>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</si>
  <si>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</si>
  <si>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</si>
  <si>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</si>
  <si>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</si>
  <si>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</si>
  <si>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</si>
  <si>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</si>
  <si>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</si>
  <si>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</si>
  <si>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</si>
  <si>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</si>
  <si>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</si>
  <si>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</si>
  <si>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</si>
  <si>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</si>
  <si>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</si>
  <si>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</si>
  <si>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</si>
  <si>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</si>
  <si>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</si>
  <si>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</si>
  <si>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</si>
  <si>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</si>
  <si>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</si>
  <si>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</si>
  <si>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</si>
  <si>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</si>
  <si>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</si>
  <si>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</si>
  <si>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</si>
  <si>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</si>
  <si>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</si>
  <si>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</si>
  <si>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</si>
  <si>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</si>
  <si>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</si>
  <si>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</si>
  <si>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</si>
  <si>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</si>
  <si>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</si>
  <si>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</si>
  <si>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</si>
  <si>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</si>
  <si>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</si>
  <si>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</si>
  <si>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</si>
  <si>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</si>
  <si>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</si>
  <si>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</si>
  <si>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</si>
  <si>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</si>
  <si>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</si>
  <si>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</si>
  <si>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</si>
  <si>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</si>
  <si>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</si>
  <si>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</si>
  <si>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</si>
  <si>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</si>
  <si>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</si>
  <si>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</si>
  <si>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</si>
  <si>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</si>
  <si>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</si>
  <si>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</si>
  <si>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</si>
  <si>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</si>
  <si>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</si>
  <si>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</si>
  <si>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</si>
  <si>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</si>
  <si>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</si>
  <si>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</si>
  <si>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</si>
  <si>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</si>
  <si>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</si>
  <si>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</si>
  <si>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</si>
  <si>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</si>
  <si>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</si>
  <si>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</si>
  <si>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</si>
  <si>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</si>
  <si>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</si>
  <si>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</si>
  <si>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</si>
  <si>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</si>
  <si>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</si>
  <si>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</si>
  <si>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</si>
  <si>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</si>
  <si>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</si>
  <si>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</si>
  <si>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</si>
  <si>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</si>
  <si>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</si>
  <si>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</si>
  <si>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</si>
  <si>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</si>
  <si>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</si>
  <si>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</si>
  <si>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</si>
  <si>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</si>
  <si>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</si>
  <si>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</si>
  <si>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</si>
  <si>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</si>
  <si>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</si>
  <si>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</si>
  <si>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</si>
  <si>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</si>
  <si>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</si>
  <si>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</si>
  <si>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</si>
  <si>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</si>
  <si>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</si>
  <si>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</si>
  <si>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</si>
  <si>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</si>
  <si>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</si>
  <si>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</si>
  <si>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</si>
  <si>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</si>
  <si>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</si>
  <si>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</si>
  <si>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</si>
  <si>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</si>
  <si>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</si>
  <si>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</si>
  <si>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</si>
  <si>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</si>
  <si>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</si>
  <si>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</si>
  <si>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</si>
  <si>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</si>
  <si>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</si>
  <si>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</si>
  <si>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</si>
  <si>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</si>
  <si>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</si>
  <si>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</si>
  <si>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</si>
  <si>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</si>
  <si>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</si>
  <si>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</si>
  <si>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</si>
  <si>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</si>
  <si>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</si>
  <si>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</si>
  <si>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</si>
  <si>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</si>
  <si>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</si>
  <si>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</si>
  <si>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</si>
  <si>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</si>
  <si>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</si>
  <si>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</si>
  <si>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</si>
  <si>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</si>
  <si>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</si>
  <si>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</si>
  <si>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</si>
  <si>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</si>
  <si>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</si>
  <si>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</si>
  <si>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</si>
  <si>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</si>
  <si>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</si>
  <si>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</si>
  <si>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</si>
  <si>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</si>
  <si>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</si>
  <si>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</si>
  <si>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</si>
  <si>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</si>
  <si>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</si>
  <si>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</si>
  <si>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</si>
  <si>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</si>
  <si>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</si>
  <si>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</si>
  <si>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</si>
  <si>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</si>
  <si>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</si>
  <si>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</si>
  <si>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</si>
  <si>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</si>
  <si>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</si>
  <si>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</si>
  <si>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</si>
  <si>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</si>
  <si>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</si>
  <si>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</si>
  <si>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</si>
  <si>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</si>
  <si>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</si>
  <si>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</si>
  <si>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</si>
  <si>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</si>
  <si>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</si>
  <si>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</si>
  <si>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</si>
  <si>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</si>
  <si>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</si>
  <si>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</si>
  <si>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</si>
  <si>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</si>
  <si>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</si>
  <si>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</si>
  <si>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</si>
  <si>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</si>
  <si>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</si>
  <si>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</si>
  <si>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</si>
  <si>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</si>
  <si>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</si>
  <si>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</si>
  <si>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</si>
  <si>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</si>
  <si>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</si>
  <si>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</si>
  <si>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</si>
  <si>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</si>
  <si>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</si>
  <si>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</si>
  <si>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</si>
  <si>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</si>
  <si>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</si>
  <si>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</si>
  <si>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</si>
  <si>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</si>
  <si>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</si>
  <si>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</si>
  <si>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</si>
  <si>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</si>
  <si>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</si>
  <si>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</si>
  <si>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</si>
  <si>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</si>
  <si>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</si>
  <si>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</si>
  <si>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</si>
  <si>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</si>
  <si>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</si>
  <si>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</si>
  <si>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</si>
  <si>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</si>
  <si>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</si>
  <si>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</si>
  <si>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</si>
  <si>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</si>
  <si>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</si>
  <si>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</si>
  <si>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</si>
  <si>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</si>
  <si>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</si>
  <si>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</si>
  <si>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</si>
  <si>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</si>
  <si>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</si>
  <si>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</si>
  <si>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</si>
  <si>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</si>
  <si>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</si>
  <si>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</si>
  <si>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</si>
  <si>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</si>
  <si>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</si>
  <si>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</si>
  <si>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</si>
  <si>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</si>
  <si>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</si>
  <si>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</si>
  <si>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</si>
  <si>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</si>
  <si>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</si>
  <si>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</si>
  <si>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</si>
  <si>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</si>
  <si>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</si>
  <si>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</si>
  <si>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</si>
  <si>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</si>
  <si>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</si>
  <si>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</si>
  <si>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</si>
  <si>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</si>
  <si>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</si>
  <si>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</si>
  <si>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</si>
  <si>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</si>
  <si>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</si>
  <si>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</si>
  <si>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</si>
  <si>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</si>
  <si>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</si>
  <si>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</si>
  <si>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</si>
  <si>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</si>
  <si>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</si>
  <si>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</si>
  <si>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</si>
  <si>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</si>
  <si>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</si>
  <si>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</si>
  <si>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</si>
  <si>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</si>
  <si>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</si>
  <si>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</si>
  <si>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</si>
  <si>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</si>
  <si>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</si>
  <si>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</si>
  <si>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</si>
  <si>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</si>
  <si>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</si>
  <si>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</si>
  <si>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</si>
  <si>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</si>
  <si>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</si>
  <si>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</si>
  <si>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</si>
  <si>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</si>
  <si>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</si>
  <si>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</si>
  <si>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</si>
  <si>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</si>
  <si>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</si>
  <si>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</si>
  <si>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</si>
  <si>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</si>
  <si>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</si>
  <si>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</si>
  <si>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</si>
  <si>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</si>
  <si>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</si>
  <si>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</si>
  <si>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</si>
  <si>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</si>
  <si>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</si>
  <si>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</si>
  <si>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</si>
  <si>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</si>
  <si>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</si>
  <si>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</si>
  <si>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</si>
  <si>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</si>
  <si>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</si>
  <si>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</si>
  <si>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</si>
  <si>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</si>
  <si>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</si>
  <si>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</si>
  <si>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</si>
  <si>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</si>
  <si>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</si>
  <si>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</si>
  <si>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</si>
  <si>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</si>
  <si>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</si>
  <si>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</si>
  <si>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</si>
  <si>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</si>
  <si>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</si>
  <si>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</si>
  <si>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</si>
  <si>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</si>
  <si>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</si>
  <si>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</si>
  <si>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</si>
  <si>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</si>
  <si>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</si>
  <si>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</si>
  <si>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</si>
  <si>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</si>
  <si>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</si>
  <si>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</si>
  <si>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</si>
  <si>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</si>
  <si>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</si>
  <si>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</si>
  <si>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</si>
  <si>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</si>
  <si>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</si>
  <si>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</si>
  <si>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</si>
  <si>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</si>
  <si>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</si>
  <si>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</si>
  <si>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</si>
  <si>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</si>
  <si>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</si>
  <si>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</si>
  <si>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</si>
  <si>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</si>
  <si>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</si>
  <si>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</si>
  <si>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</si>
  <si>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</si>
  <si>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</si>
  <si>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</si>
  <si>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</si>
  <si>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</si>
  <si>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</si>
  <si>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</si>
  <si>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</si>
  <si>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</si>
  <si>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</si>
  <si>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</si>
  <si>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</si>
  <si>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</si>
  <si>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</si>
  <si>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</si>
  <si>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</si>
  <si>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</si>
  <si>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</si>
  <si>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</si>
  <si>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</si>
  <si>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</si>
  <si>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</si>
  <si>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</si>
  <si>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</si>
  <si>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</si>
  <si>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</si>
  <si>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</si>
  <si>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</si>
  <si>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</si>
  <si>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</si>
  <si>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</si>
  <si>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</si>
  <si>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</si>
  <si>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</si>
  <si>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</si>
  <si>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</si>
  <si>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</si>
  <si>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</si>
  <si>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</si>
  <si>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</si>
  <si>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</si>
  <si>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</si>
  <si>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</si>
  <si>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</si>
  <si>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</si>
  <si>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</si>
  <si>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</si>
  <si>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</si>
  <si>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</si>
  <si>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</si>
  <si>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</si>
  <si>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</si>
  <si>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</si>
  <si>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</si>
  <si>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</si>
  <si>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</si>
  <si>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</si>
  <si>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</si>
  <si>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</si>
  <si>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</si>
  <si>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</si>
  <si>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</si>
  <si>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</si>
  <si>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</si>
  <si>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</si>
  <si>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</si>
  <si>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</si>
  <si>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</si>
  <si>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</si>
  <si>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</si>
  <si>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</si>
  <si>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</si>
  <si>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</si>
  <si>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</si>
  <si>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</si>
  <si>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</si>
  <si>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</si>
  <si>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</si>
  <si>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</si>
  <si>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</si>
  <si>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</si>
  <si>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</si>
  <si>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</si>
  <si>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</si>
  <si>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</si>
  <si>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</si>
  <si>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</si>
  <si>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</si>
  <si>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</si>
  <si>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</si>
  <si>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</si>
  <si>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</si>
  <si>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</si>
  <si>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</si>
  <si>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</si>
  <si>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</si>
  <si>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</si>
  <si>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</si>
  <si>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</si>
  <si>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</si>
  <si>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</si>
  <si>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</si>
  <si>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</si>
  <si>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</si>
  <si>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</si>
  <si>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</si>
  <si>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</si>
  <si>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</si>
  <si>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</si>
  <si>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</si>
  <si>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</si>
  <si>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</si>
  <si>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</si>
  <si>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</si>
  <si>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</si>
  <si>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</si>
  <si>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</si>
  <si>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</si>
  <si>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</si>
  <si>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</si>
  <si>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</si>
  <si>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</si>
  <si>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</si>
  <si>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</si>
  <si>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</si>
  <si>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</si>
  <si>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</si>
  <si>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</si>
  <si>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</si>
  <si>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</si>
  <si>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</si>
  <si>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</si>
  <si>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</si>
  <si>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</si>
  <si>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</si>
  <si>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</si>
  <si>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</si>
  <si>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</si>
  <si>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</si>
  <si>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</si>
  <si>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</si>
  <si>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</si>
  <si>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</si>
  <si>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</si>
  <si>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</si>
  <si>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</si>
  <si>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</si>
  <si>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</si>
  <si>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</si>
  <si>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</si>
  <si>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</si>
  <si>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</si>
  <si>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</si>
  <si>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</si>
  <si>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</si>
  <si>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</si>
  <si>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</si>
  <si>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</si>
  <si>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</si>
  <si>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</si>
  <si>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</si>
  <si>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</si>
  <si>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</si>
  <si>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</si>
  <si>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</si>
  <si>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</si>
  <si>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</si>
  <si>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</si>
  <si>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</si>
  <si>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</si>
  <si>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</si>
  <si>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</si>
  <si>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</si>
  <si>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</si>
  <si>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</si>
  <si>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</si>
  <si>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</si>
  <si>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</si>
  <si>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</si>
  <si>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</si>
  <si>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</si>
  <si>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</si>
  <si>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</si>
  <si>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</si>
  <si>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</si>
  <si>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</si>
  <si>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</si>
  <si>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</si>
  <si>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</si>
  <si>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</si>
  <si>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</si>
  <si>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</si>
  <si>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</si>
  <si>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</si>
  <si>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</si>
  <si>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</si>
  <si>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</si>
  <si>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</si>
  <si>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</si>
  <si>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</si>
  <si>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</si>
  <si>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</si>
  <si>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</si>
  <si>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</si>
  <si>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</si>
  <si>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</si>
  <si>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</si>
  <si>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</si>
  <si>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</si>
  <si>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</si>
  <si>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</si>
  <si>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</si>
  <si>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</si>
  <si>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</si>
  <si>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</si>
  <si>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</si>
  <si>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</si>
  <si>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</si>
  <si>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</si>
  <si>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</si>
  <si>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</si>
  <si>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</si>
  <si>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</si>
  <si>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</si>
  <si>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</si>
  <si>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</si>
  <si>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</si>
  <si>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</si>
  <si>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</si>
  <si>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</si>
  <si>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</si>
  <si>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</si>
  <si>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</si>
  <si>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</si>
  <si>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</si>
  <si>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</si>
  <si>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</si>
  <si>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</si>
  <si>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</si>
  <si>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</si>
  <si>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</si>
  <si>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</si>
  <si>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</si>
  <si>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</si>
  <si>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</si>
  <si>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</si>
  <si>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</si>
  <si>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</si>
  <si>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</si>
  <si>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</si>
  <si>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</si>
  <si>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</si>
  <si>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</si>
  <si>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</si>
  <si>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</si>
  <si>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</si>
  <si>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</si>
  <si>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</si>
  <si>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</si>
  <si>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</si>
  <si>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</si>
  <si>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</si>
  <si>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</si>
  <si>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</si>
  <si>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</si>
  <si>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</si>
  <si>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</si>
  <si>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</si>
  <si>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</si>
  <si>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</si>
  <si>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</si>
  <si>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</si>
  <si>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</si>
  <si>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</si>
  <si>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</si>
  <si>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</si>
  <si>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</si>
  <si>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</si>
  <si>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</si>
  <si>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</si>
  <si>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</si>
  <si>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</si>
  <si>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</si>
  <si>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</si>
  <si>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</si>
  <si>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</si>
  <si>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</si>
  <si>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</si>
  <si>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</si>
  <si>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</si>
  <si>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</si>
  <si>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</si>
  <si>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</si>
  <si>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</si>
  <si>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</si>
  <si>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</si>
  <si>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</si>
  <si>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</si>
  <si>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</si>
  <si>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</si>
  <si>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</si>
  <si>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</si>
  <si>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</si>
  <si>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</si>
  <si>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</si>
  <si>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</si>
  <si>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</si>
  <si>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</si>
  <si>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</si>
  <si>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</si>
  <si>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</si>
  <si>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</si>
  <si>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</si>
  <si>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</si>
  <si>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</si>
  <si>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</si>
  <si>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</si>
  <si>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</si>
  <si>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</si>
  <si>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</si>
  <si>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</si>
  <si>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</si>
  <si>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</si>
  <si>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</si>
  <si>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</si>
  <si>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</si>
  <si>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</si>
  <si>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</si>
  <si>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</si>
  <si>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</si>
  <si>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</si>
  <si>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</si>
  <si>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</si>
  <si>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</si>
  <si>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</si>
  <si>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</si>
  <si>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</si>
  <si>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</si>
  <si>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</si>
  <si>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</si>
  <si>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</si>
  <si>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</si>
  <si>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</si>
  <si>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</si>
  <si>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</si>
  <si>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</si>
  <si>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</si>
  <si>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</si>
  <si>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</si>
  <si>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</si>
  <si>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</si>
  <si>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</si>
  <si>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</si>
  <si>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</si>
  <si>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</si>
  <si>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</si>
  <si>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</si>
  <si>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</si>
  <si>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</si>
  <si>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</si>
  <si>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</si>
  <si>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</si>
  <si>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</si>
  <si>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</si>
  <si>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</si>
  <si>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</si>
  <si>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</si>
  <si>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</si>
  <si>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</si>
  <si>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</si>
  <si>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</si>
  <si>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</si>
  <si>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</si>
  <si>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</si>
  <si>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</si>
  <si>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</si>
  <si>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</si>
  <si>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</si>
  <si>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</si>
  <si>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</si>
  <si>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</si>
  <si>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</si>
  <si>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</si>
  <si>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</si>
  <si>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</si>
  <si>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</si>
  <si>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</si>
  <si>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</si>
  <si>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</si>
  <si>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</si>
  <si>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</si>
  <si>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</si>
  <si>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</si>
  <si>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</si>
  <si>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</si>
  <si>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</si>
  <si>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</si>
  <si>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</si>
  <si>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</si>
  <si>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</si>
  <si>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</si>
  <si>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</si>
  <si>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</si>
  <si>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</si>
  <si>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</si>
  <si>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</si>
  <si>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</si>
  <si>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</si>
  <si>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</si>
  <si>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</si>
  <si>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</si>
  <si>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</si>
  <si>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</si>
  <si>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</si>
  <si>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</si>
  <si>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</si>
  <si>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</si>
  <si>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</si>
  <si>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</si>
  <si>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</si>
  <si>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</si>
  <si>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</si>
  <si>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</si>
  <si>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</si>
  <si>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</si>
  <si>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</si>
  <si>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</si>
  <si>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</si>
  <si>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</si>
  <si>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</si>
  <si>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</si>
  <si>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</si>
  <si>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</si>
  <si>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</si>
  <si>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</si>
  <si>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</si>
  <si>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</si>
  <si>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</si>
  <si>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</si>
  <si>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</si>
  <si>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</si>
  <si>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</si>
  <si>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</si>
  <si>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</si>
  <si>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</si>
  <si>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</si>
  <si>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</si>
  <si>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</si>
  <si>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</si>
  <si>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</si>
  <si>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</si>
  <si>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</si>
  <si>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</si>
  <si>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</si>
  <si>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</si>
  <si>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</si>
  <si>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</si>
  <si>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</si>
  <si>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</si>
  <si>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</si>
  <si>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</si>
  <si>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</si>
  <si>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</si>
  <si>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</si>
  <si>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</si>
  <si>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</si>
  <si>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</si>
  <si>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</si>
  <si>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</si>
  <si>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</si>
  <si>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</si>
  <si>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</si>
  <si>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</si>
  <si>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</si>
  <si>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</si>
  <si>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</si>
  <si>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</si>
  <si>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</si>
  <si>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</si>
  <si>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</si>
  <si>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</si>
  <si>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</si>
  <si>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</si>
  <si>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</si>
  <si>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</si>
  <si>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</si>
  <si>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</si>
  <si>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</si>
  <si>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</si>
  <si>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</si>
  <si>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</si>
  <si>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</si>
  <si>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</si>
  <si>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</si>
  <si>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</si>
  <si>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</si>
  <si>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</si>
  <si>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</si>
  <si>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</si>
  <si>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</si>
  <si>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</si>
  <si>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</si>
  <si>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</si>
  <si>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</si>
  <si>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</si>
  <si>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</si>
  <si>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</si>
  <si>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</si>
  <si>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</si>
  <si>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</si>
  <si>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</si>
  <si>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</si>
  <si>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</si>
  <si>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</si>
  <si>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</si>
  <si>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</si>
  <si>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</si>
  <si>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</si>
  <si>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</si>
  <si>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</si>
  <si>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</si>
  <si>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</si>
  <si>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</si>
  <si>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</si>
  <si>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</si>
  <si>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</si>
  <si>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</si>
  <si>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</si>
  <si>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</si>
  <si>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</si>
  <si>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</si>
  <si>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</si>
  <si>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</si>
  <si>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</si>
  <si>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</si>
  <si>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</si>
  <si>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</si>
  <si>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</si>
  <si>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</si>
  <si>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</si>
  <si>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</si>
  <si>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</si>
  <si>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</si>
  <si>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</si>
  <si>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</si>
  <si>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</si>
  <si>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</si>
  <si>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</si>
  <si>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</si>
  <si>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</si>
  <si>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</si>
  <si>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</si>
  <si>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</si>
  <si>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</si>
  <si>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</si>
  <si>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</si>
  <si>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</si>
  <si>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</si>
  <si>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</si>
  <si>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</si>
  <si>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</si>
  <si>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</si>
  <si>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</si>
  <si>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</si>
  <si>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</si>
  <si>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</si>
  <si>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</si>
  <si>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</si>
  <si>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</si>
  <si>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</si>
  <si>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</si>
  <si>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</si>
  <si>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</si>
  <si>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</si>
  <si>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</si>
  <si>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</si>
  <si>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</si>
  <si>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</si>
  <si>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</si>
  <si>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</si>
  <si>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</si>
  <si>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</si>
  <si>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</si>
  <si>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</si>
  <si>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</si>
  <si>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</si>
  <si>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</si>
  <si>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</si>
  <si>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</si>
  <si>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</si>
  <si>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</si>
  <si>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</si>
  <si>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</si>
  <si>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</si>
  <si>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</si>
  <si>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</si>
  <si>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</si>
  <si>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</si>
  <si>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</si>
  <si>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</si>
  <si>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</si>
  <si>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</si>
  <si>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</si>
  <si>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</si>
  <si>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</si>
  <si>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</si>
  <si>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</si>
  <si>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</si>
  <si>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</si>
  <si>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</si>
  <si>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</si>
  <si>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</si>
  <si>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</si>
  <si>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</si>
  <si>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</si>
  <si>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</si>
  <si>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</si>
  <si>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</si>
  <si>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</si>
  <si>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</si>
  <si>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</si>
  <si>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</si>
  <si>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</si>
  <si>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</si>
  <si>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</si>
  <si>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</si>
  <si>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</si>
  <si>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</si>
  <si>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</si>
  <si>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</si>
  <si>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</si>
  <si>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</si>
  <si>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</si>
  <si>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</si>
  <si>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</si>
  <si>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</si>
  <si>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</si>
  <si>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</si>
  <si>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</si>
  <si>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</si>
  <si>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</si>
  <si>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</si>
  <si>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</si>
  <si>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</si>
  <si>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</si>
  <si>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</si>
  <si>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</si>
  <si>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</si>
  <si>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</si>
  <si>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</si>
  <si>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</si>
  <si>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</si>
  <si>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</si>
  <si>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</si>
  <si>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</si>
  <si>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</si>
  <si>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</si>
  <si>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</si>
  <si>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</si>
  <si>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</si>
  <si>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</si>
  <si>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</si>
  <si>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</si>
  <si>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</si>
  <si>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</si>
  <si>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</si>
  <si>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</si>
  <si>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</si>
  <si>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</si>
  <si>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</si>
  <si>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</si>
  <si>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</si>
  <si>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</si>
  <si>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</si>
  <si>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</si>
  <si>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</si>
  <si>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</si>
  <si>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</si>
  <si>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</si>
  <si>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</si>
  <si>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</si>
  <si>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</si>
  <si>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</si>
  <si>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</si>
  <si>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</si>
  <si>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</si>
  <si>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</si>
  <si>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</si>
  <si>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</si>
  <si>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</si>
  <si>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</si>
  <si>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</si>
  <si>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</si>
  <si>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</si>
  <si>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</si>
  <si>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</si>
  <si>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</si>
  <si>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</si>
  <si>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</si>
  <si>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</si>
  <si>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</si>
  <si>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</si>
  <si>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</si>
  <si>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</si>
  <si>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</si>
  <si>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</si>
  <si>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</si>
  <si>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</si>
  <si>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</si>
  <si>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</si>
  <si>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</si>
  <si>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</si>
  <si>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</si>
  <si>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</si>
  <si>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</si>
  <si>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</si>
  <si>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</si>
  <si>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</si>
  <si>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</si>
  <si>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</si>
  <si>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</si>
  <si>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</si>
  <si>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</si>
  <si>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</si>
  <si>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</si>
  <si>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</si>
  <si>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</si>
  <si>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</si>
  <si>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</si>
  <si>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</si>
  <si>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</si>
  <si>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</si>
  <si>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</si>
  <si>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</si>
  <si>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</si>
  <si>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</si>
  <si>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</si>
  <si>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</si>
  <si>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</si>
  <si>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</si>
  <si>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</si>
  <si>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</si>
  <si>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</si>
  <si>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</si>
  <si>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</si>
  <si>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</si>
  <si>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</si>
  <si>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</si>
  <si>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</si>
  <si>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</si>
  <si>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</si>
  <si>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</si>
  <si>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</si>
  <si>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</si>
  <si>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</si>
  <si>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</si>
  <si>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</si>
  <si>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</si>
  <si>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</si>
  <si>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</si>
  <si>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</si>
  <si>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</si>
  <si>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</si>
  <si>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</si>
  <si>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</si>
  <si>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</si>
  <si>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</si>
  <si>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</si>
  <si>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</si>
  <si>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</si>
  <si>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</si>
  <si>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</si>
  <si>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</si>
  <si>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</si>
  <si>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</si>
  <si>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</si>
  <si>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</si>
  <si>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</si>
  <si>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</si>
  <si>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</si>
  <si>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</si>
  <si>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</si>
  <si>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</si>
  <si>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</si>
  <si>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</si>
  <si>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</si>
  <si>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</si>
  <si>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</si>
  <si>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</si>
  <si>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</si>
  <si>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</si>
  <si>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</si>
  <si>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</si>
  <si>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</si>
  <si>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</si>
  <si>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</si>
  <si>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</si>
  <si>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</si>
  <si>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</si>
  <si>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</si>
  <si>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</si>
  <si>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</si>
  <si>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</si>
  <si>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</si>
  <si>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</si>
  <si>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</si>
  <si>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</si>
  <si>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</si>
  <si>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</si>
  <si>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</si>
  <si>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</si>
  <si>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</si>
  <si>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</si>
  <si>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</si>
  <si>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</si>
  <si>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</si>
  <si>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</si>
  <si>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</si>
  <si>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</si>
  <si>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</si>
  <si>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</si>
  <si>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</si>
  <si>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</si>
  <si>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</si>
  <si>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</si>
  <si>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</si>
  <si>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</si>
  <si>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</si>
  <si>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</si>
  <si>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</si>
  <si>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</si>
  <si>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</si>
  <si>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</si>
  <si>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</si>
  <si>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</si>
  <si>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</si>
  <si>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</si>
  <si>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</si>
  <si>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</si>
  <si>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</si>
  <si>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</si>
  <si>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</si>
  <si>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</si>
  <si>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</si>
  <si>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</si>
  <si>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</si>
  <si>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</si>
  <si>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</si>
  <si>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</si>
  <si>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</si>
  <si>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</si>
  <si>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</si>
  <si>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</si>
  <si>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</si>
  <si>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</si>
  <si>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</si>
  <si>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</si>
  <si>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</si>
  <si>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</si>
  <si>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</si>
  <si>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</si>
  <si>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</si>
  <si>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</si>
  <si>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</si>
  <si>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</si>
  <si>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</si>
  <si>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</si>
  <si>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</si>
  <si>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</si>
  <si>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</si>
  <si>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</si>
  <si>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</si>
  <si>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</si>
  <si>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</si>
  <si>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</si>
  <si>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</si>
  <si>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</si>
  <si>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</si>
  <si>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</si>
  <si>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</si>
  <si>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</si>
  <si>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</si>
  <si>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</si>
  <si>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</si>
  <si>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</si>
  <si>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</si>
  <si>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</si>
  <si>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</si>
  <si>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</si>
  <si>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</si>
  <si>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</si>
  <si>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</si>
  <si>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</si>
  <si>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</si>
  <si>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</si>
  <si>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</si>
  <si>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</si>
  <si>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</si>
  <si>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</si>
  <si>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</si>
  <si>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</si>
  <si>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</si>
  <si>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</si>
  <si>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</si>
  <si>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</si>
  <si>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</si>
  <si>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</si>
  <si>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</si>
  <si>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</si>
  <si>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</si>
  <si>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</si>
  <si>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</si>
  <si>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</si>
  <si>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</si>
  <si>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</si>
  <si>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</si>
  <si>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</si>
  <si>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</si>
  <si>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</si>
  <si>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</si>
  <si>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</si>
  <si>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</si>
  <si>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</si>
  <si>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</si>
  <si>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</si>
  <si>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</si>
  <si>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</si>
  <si>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</si>
  <si>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</si>
  <si>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</si>
  <si>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</si>
  <si>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</si>
  <si>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</si>
  <si>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</si>
  <si>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</si>
  <si>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</si>
  <si>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</si>
  <si>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</si>
  <si>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</si>
  <si>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</si>
  <si>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</si>
  <si>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</si>
  <si>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</si>
  <si>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</si>
  <si>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</si>
  <si>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</si>
  <si>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</si>
  <si>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</si>
  <si>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</si>
  <si>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</si>
  <si>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</si>
  <si>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</si>
  <si>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</si>
  <si>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</si>
  <si>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</si>
  <si>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</si>
  <si>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</si>
  <si>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</si>
  <si>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</si>
  <si>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</si>
  <si>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</si>
  <si>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</si>
  <si>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</si>
  <si>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</si>
  <si>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</si>
  <si>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</si>
  <si>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</si>
  <si>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</si>
  <si>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</si>
  <si>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</si>
  <si>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</si>
  <si>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</si>
  <si>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</si>
  <si>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</si>
  <si>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</si>
  <si>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</si>
  <si>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</si>
  <si>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</si>
  <si>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</si>
  <si>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</si>
  <si>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</si>
  <si>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</si>
  <si>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</si>
  <si>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</si>
  <si>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</si>
  <si>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</si>
  <si>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</si>
  <si>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</si>
  <si>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</si>
  <si>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</si>
  <si>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</si>
  <si>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</si>
  <si>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</si>
  <si>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</si>
  <si>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</si>
  <si>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</si>
  <si>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</si>
  <si>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</si>
  <si>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</si>
  <si>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</si>
  <si>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</si>
  <si>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</si>
  <si>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</si>
  <si>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</si>
  <si>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</si>
  <si>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</si>
  <si>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</si>
  <si>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</si>
  <si>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</si>
  <si>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</si>
  <si>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</si>
  <si>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</si>
  <si>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</si>
  <si>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</si>
  <si>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</si>
  <si>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</si>
  <si>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</si>
  <si>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</si>
  <si>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</si>
  <si>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</si>
  <si>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</si>
  <si>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</si>
  <si>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</si>
  <si>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</si>
  <si>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</si>
  <si>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</si>
  <si>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</si>
  <si>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</si>
  <si>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</si>
  <si>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</si>
  <si>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</si>
  <si>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</si>
  <si>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</si>
  <si>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</si>
  <si>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</si>
  <si>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</si>
  <si>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</si>
  <si>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</si>
  <si>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</si>
  <si>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</si>
  <si>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</si>
  <si>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</si>
  <si>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</si>
  <si>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</si>
  <si>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</si>
  <si>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</si>
  <si>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</si>
  <si>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</si>
  <si>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</si>
  <si>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</si>
  <si>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</si>
  <si>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</si>
  <si>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</si>
  <si>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</si>
  <si>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</si>
  <si>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</si>
  <si>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</si>
  <si>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</si>
  <si>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</si>
  <si>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</si>
  <si>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</si>
  <si>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</si>
  <si>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</si>
  <si>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</si>
  <si>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</si>
  <si>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</si>
  <si>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</si>
  <si>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</si>
  <si>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</si>
  <si>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</si>
  <si>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</si>
  <si>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</si>
  <si>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</si>
  <si>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</si>
  <si>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</si>
  <si>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</si>
  <si>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</si>
  <si>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</si>
  <si>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</si>
  <si>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</si>
  <si>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</si>
  <si>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</si>
  <si>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</si>
  <si>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</si>
  <si>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</si>
  <si>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</si>
  <si>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</si>
  <si>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</si>
  <si>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</si>
  <si>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</si>
  <si>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</si>
  <si>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</si>
  <si>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</si>
  <si>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</si>
  <si>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</si>
  <si>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</si>
  <si>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</si>
  <si>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</si>
  <si>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</si>
  <si>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</si>
  <si>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</si>
  <si>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</si>
  <si>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</si>
  <si>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</si>
  <si>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</si>
  <si>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</si>
  <si>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</si>
  <si>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</si>
  <si>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</si>
  <si>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</si>
  <si>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</si>
  <si>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</si>
  <si>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</si>
  <si>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</si>
  <si>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</si>
  <si>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</si>
  <si>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</si>
  <si>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</si>
  <si>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</si>
  <si>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</si>
  <si>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</si>
  <si>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</si>
  <si>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</si>
  <si>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</si>
  <si>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</si>
  <si>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</si>
  <si>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</si>
  <si>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</si>
  <si>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</si>
  <si>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</si>
  <si>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</si>
  <si>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</si>
  <si>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</si>
  <si>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</si>
  <si>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</si>
  <si>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</si>
  <si>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</si>
  <si>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</si>
  <si>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</si>
  <si>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</si>
  <si>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</si>
  <si>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</si>
  <si>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</si>
  <si>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</si>
  <si>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</si>
  <si>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</si>
  <si>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</si>
  <si>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</si>
  <si>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</si>
  <si>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</si>
  <si>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</si>
  <si>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</si>
  <si>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</si>
  <si>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</si>
  <si>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</si>
  <si>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</si>
  <si>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</si>
  <si>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</si>
  <si>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</si>
  <si>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</si>
  <si>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</si>
  <si>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</si>
  <si>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</si>
  <si>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</si>
  <si>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</si>
  <si>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</si>
  <si>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</si>
  <si>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</si>
  <si>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</si>
  <si>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</si>
  <si>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</si>
  <si>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</si>
  <si>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</si>
  <si>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</si>
  <si>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</si>
  <si>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</si>
  <si>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</si>
  <si>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</si>
  <si>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</si>
  <si>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</si>
  <si>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</si>
  <si>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</si>
  <si>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</si>
  <si>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</si>
  <si>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</si>
  <si>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</si>
  <si>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</si>
  <si>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</si>
  <si>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</si>
  <si>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</si>
  <si>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</si>
  <si>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</si>
  <si>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</si>
  <si>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</si>
  <si>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</si>
  <si>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</si>
  <si>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</si>
  <si>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</si>
  <si>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</si>
  <si>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</si>
  <si>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</si>
  <si>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</si>
  <si>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</si>
  <si>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</si>
  <si>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</si>
  <si>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</si>
  <si>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</si>
  <si>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</si>
  <si>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</si>
  <si>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</si>
  <si>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</si>
  <si>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</si>
  <si>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</si>
  <si>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</si>
  <si>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</si>
  <si>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</si>
  <si>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</si>
  <si>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</si>
  <si>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</si>
  <si>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</si>
  <si>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</si>
  <si>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</si>
  <si>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</si>
  <si>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</si>
  <si>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</si>
  <si>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</si>
  <si>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</si>
  <si>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</si>
  <si>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</si>
  <si>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</si>
  <si>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</si>
  <si>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</si>
  <si>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</si>
  <si>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</si>
  <si>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</si>
  <si>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</si>
  <si>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</si>
  <si>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</si>
  <si>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</si>
  <si>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</si>
  <si>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</si>
  <si>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</si>
  <si>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</si>
  <si>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</si>
  <si>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</si>
  <si>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</si>
  <si>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</si>
  <si>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</si>
  <si>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</si>
  <si>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</si>
  <si>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</si>
  <si>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</si>
  <si>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</si>
  <si>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</si>
  <si>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</si>
  <si>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</si>
  <si>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</si>
  <si>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</si>
  <si>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</si>
  <si>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</si>
  <si>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</si>
  <si>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</si>
  <si>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</si>
  <si>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</si>
  <si>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</si>
  <si>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</si>
  <si>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</si>
  <si>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</si>
  <si>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</si>
  <si>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</si>
  <si>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</si>
  <si>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</si>
  <si>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</si>
  <si>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</si>
  <si>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</si>
  <si>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</si>
  <si>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</si>
  <si>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</si>
  <si>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</si>
  <si>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</si>
  <si>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</si>
  <si>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</si>
  <si>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</si>
  <si>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</si>
  <si>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</si>
  <si>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</si>
  <si>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</si>
  <si>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</si>
  <si>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</si>
  <si>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</si>
  <si>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</si>
  <si>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</si>
  <si>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</si>
  <si>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</si>
  <si>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</si>
  <si>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</si>
  <si>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</si>
  <si>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</si>
  <si>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</si>
  <si>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</si>
  <si>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</si>
  <si>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</si>
  <si>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</si>
  <si>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</si>
  <si>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</si>
  <si>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</si>
  <si>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</si>
  <si>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</si>
  <si>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</si>
  <si>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</si>
  <si>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</si>
  <si>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</si>
  <si>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</si>
  <si>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</si>
  <si>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</si>
  <si>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</si>
  <si>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</si>
  <si>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</si>
  <si>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</si>
  <si>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</si>
  <si>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</si>
  <si>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</si>
  <si>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</si>
  <si>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</si>
  <si>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</si>
  <si>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</si>
  <si>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</si>
  <si>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</si>
  <si>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</si>
  <si>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</si>
  <si>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</si>
  <si>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</si>
  <si>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</si>
  <si>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</si>
  <si>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</si>
  <si>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</si>
  <si>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</si>
  <si>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</si>
  <si>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</si>
  <si>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</si>
  <si>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</si>
  <si>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</si>
  <si>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</si>
  <si>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</si>
  <si>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</si>
  <si>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</si>
  <si>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</si>
  <si>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</si>
  <si>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</si>
  <si>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</si>
  <si>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</si>
  <si>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</si>
  <si>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</si>
  <si>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</si>
  <si>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</si>
  <si>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</si>
  <si>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</si>
  <si>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</si>
  <si>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</si>
  <si>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</si>
  <si>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</si>
  <si>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</si>
  <si>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</si>
  <si>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</si>
  <si>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</si>
  <si>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</si>
  <si>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</si>
  <si>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</si>
  <si>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</si>
  <si>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</si>
  <si>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</si>
  <si>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</si>
  <si>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</si>
  <si>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</si>
  <si>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</si>
  <si>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</si>
  <si>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</si>
  <si>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</si>
  <si>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</si>
  <si>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</si>
  <si>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</si>
  <si>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</si>
  <si>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</si>
  <si>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</si>
  <si>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</si>
  <si>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</si>
  <si>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</si>
  <si>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</si>
  <si>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</si>
  <si>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</si>
  <si>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</si>
  <si>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</si>
  <si>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</si>
  <si>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</si>
  <si>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</si>
  <si>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</si>
  <si>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</si>
  <si>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</si>
  <si>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</si>
  <si>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</si>
  <si>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</si>
  <si>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</si>
  <si>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</si>
  <si>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</si>
  <si>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</si>
  <si>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</si>
  <si>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</si>
  <si>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</si>
  <si>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</si>
  <si>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</si>
  <si>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</si>
  <si>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</si>
  <si>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</si>
  <si>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</si>
  <si>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</si>
  <si>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</si>
  <si>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</si>
  <si>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</si>
  <si>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</si>
  <si>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</si>
  <si>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</si>
  <si>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</si>
  <si>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</si>
  <si>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</si>
  <si>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</si>
  <si>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</si>
  <si>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</si>
  <si>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</si>
  <si>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</si>
  <si>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</si>
  <si>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</si>
  <si>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</si>
  <si>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</si>
  <si>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</si>
  <si>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</si>
  <si>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</si>
  <si>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</si>
  <si>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</si>
  <si>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</si>
  <si>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</si>
  <si>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</si>
  <si>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</si>
  <si>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</si>
  <si>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</si>
  <si>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</si>
  <si>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</si>
  <si>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</si>
  <si>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</si>
  <si>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</si>
  <si>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</si>
  <si>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</si>
  <si>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</si>
  <si>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</si>
  <si>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</si>
  <si>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</si>
  <si>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</si>
  <si>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</si>
  <si>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</si>
  <si>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</si>
  <si>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</si>
  <si>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</si>
  <si>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</si>
  <si>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</si>
  <si>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</si>
  <si>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</si>
  <si>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</si>
  <si>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</si>
  <si>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</si>
  <si>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</si>
  <si>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</si>
  <si>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</si>
  <si>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</si>
  <si>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</si>
  <si>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</si>
  <si>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</si>
  <si>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</si>
  <si>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</si>
  <si>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</si>
  <si>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</si>
  <si>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</si>
  <si>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</si>
  <si>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</si>
  <si>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</si>
  <si>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</si>
  <si>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</si>
  <si>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</si>
  <si>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</si>
  <si>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</si>
  <si>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</si>
  <si>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</si>
  <si>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</si>
  <si>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</si>
  <si>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</si>
  <si>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</si>
  <si>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</si>
  <si>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</si>
  <si>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</si>
  <si>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</si>
  <si>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</si>
  <si>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</si>
  <si>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</si>
  <si>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</si>
  <si>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</si>
  <si>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</si>
  <si>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</si>
  <si>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</si>
  <si>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</si>
  <si>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</si>
  <si>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</si>
  <si>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</si>
  <si>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</si>
  <si>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</si>
  <si>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</si>
  <si>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</si>
  <si>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</si>
  <si>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</si>
  <si>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</si>
  <si>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</si>
  <si>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</si>
  <si>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</si>
  <si>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</si>
  <si>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</si>
  <si>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</si>
  <si>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</si>
  <si>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</si>
  <si>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</si>
  <si>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</si>
  <si>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</si>
  <si>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</si>
  <si>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</si>
  <si>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</si>
  <si>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</si>
  <si>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</si>
  <si>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</si>
  <si>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</si>
  <si>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</si>
  <si>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</si>
  <si>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</si>
  <si>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</si>
  <si>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</si>
  <si>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</si>
  <si>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</si>
  <si>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</si>
  <si>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</si>
  <si>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</si>
  <si>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</si>
  <si>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</si>
  <si>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</si>
  <si>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</si>
  <si>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</si>
  <si>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</si>
  <si>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</si>
  <si>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</si>
  <si>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</si>
  <si>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</si>
  <si>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</si>
  <si>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</si>
  <si>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</si>
  <si>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</si>
  <si>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</si>
  <si>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</si>
  <si>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</si>
  <si>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</si>
  <si>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</si>
  <si>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</si>
  <si>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</si>
  <si>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</si>
  <si>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</si>
  <si>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</si>
  <si>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</si>
  <si>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</si>
  <si>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</si>
  <si>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</si>
  <si>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</si>
  <si>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</si>
  <si>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</si>
  <si>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</si>
  <si>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</si>
  <si>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</si>
  <si>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</si>
  <si>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</si>
  <si>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</si>
  <si>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</si>
  <si>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</si>
  <si>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</si>
  <si>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</si>
  <si>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</si>
  <si>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</si>
  <si>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</si>
  <si>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</si>
  <si>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</si>
  <si>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</si>
  <si>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</si>
  <si>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</si>
  <si>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</si>
  <si>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</si>
  <si>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</si>
  <si>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</si>
  <si>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</si>
  <si>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</si>
  <si>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</si>
  <si>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</si>
  <si>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</si>
  <si>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</si>
  <si>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</si>
  <si>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</si>
  <si>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</si>
  <si>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</si>
  <si>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</si>
  <si>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</si>
  <si>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</si>
  <si>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</si>
  <si>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</si>
  <si>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</si>
  <si>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</si>
  <si>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</si>
  <si>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</si>
  <si>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</si>
  <si>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</si>
  <si>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</si>
  <si>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</si>
  <si>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</si>
  <si>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</si>
  <si>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</si>
  <si>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</si>
  <si>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</si>
  <si>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</si>
  <si>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</si>
  <si>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</si>
  <si>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</si>
  <si>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</si>
  <si>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</si>
  <si>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</si>
  <si>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</si>
  <si>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</si>
  <si>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</si>
  <si>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</si>
  <si>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</si>
  <si>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</si>
  <si>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</si>
  <si>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</si>
  <si>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</si>
  <si>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</si>
  <si>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</si>
  <si>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</si>
  <si>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</si>
  <si>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</si>
  <si>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</si>
  <si>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</si>
  <si>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</si>
  <si>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</si>
  <si>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</si>
  <si>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</si>
  <si>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</si>
  <si>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</si>
  <si>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</si>
  <si>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</si>
  <si>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</si>
  <si>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</si>
  <si>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</si>
  <si>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</si>
  <si>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</si>
  <si>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</si>
  <si>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</si>
  <si>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</si>
  <si>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</si>
  <si>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</si>
  <si>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</si>
  <si>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</si>
  <si>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</si>
  <si>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</si>
  <si>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</si>
  <si>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</si>
  <si>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</si>
  <si>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</si>
  <si>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</si>
  <si>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</si>
  <si>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</si>
  <si>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</si>
  <si>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</si>
  <si>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</si>
  <si>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</si>
  <si>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</si>
  <si>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</si>
  <si>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</si>
  <si>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</si>
  <si>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</si>
  <si>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</si>
  <si>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</si>
  <si>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</si>
  <si>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</si>
  <si>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</si>
  <si>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</si>
  <si>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</si>
  <si>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</si>
  <si>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</si>
  <si>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</si>
  <si>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</si>
  <si>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</si>
  <si>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</si>
  <si>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</si>
  <si>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</si>
  <si>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</si>
  <si>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</si>
  <si>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</si>
  <si>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</si>
  <si>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</si>
  <si>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</si>
  <si>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</si>
  <si>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</si>
  <si>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</si>
  <si>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</si>
  <si>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</si>
  <si>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</si>
  <si>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</si>
  <si>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</si>
  <si>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</si>
  <si>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</si>
  <si>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</si>
  <si>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</si>
  <si>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</si>
  <si>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</si>
  <si>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</si>
  <si>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</si>
  <si>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</si>
  <si>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</si>
  <si>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</si>
  <si>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</si>
  <si>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</si>
  <si>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</si>
  <si>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</si>
  <si>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</si>
  <si>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</si>
  <si>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</si>
  <si>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</si>
  <si>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</si>
  <si>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</si>
  <si>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</si>
  <si>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</si>
  <si>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</si>
  <si>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</si>
  <si>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</si>
  <si>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</si>
  <si>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</si>
  <si>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</si>
  <si>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</si>
  <si>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</si>
  <si>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</si>
  <si>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</si>
  <si>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</si>
  <si>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</si>
  <si>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</si>
  <si>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</si>
  <si>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</si>
  <si>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</si>
  <si>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</si>
  <si>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</si>
  <si>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</si>
  <si>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</si>
  <si>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</si>
  <si>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</si>
  <si>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</si>
  <si>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</si>
  <si>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</si>
  <si>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</si>
  <si>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</si>
  <si>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</si>
  <si>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</si>
  <si>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</si>
  <si>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</si>
  <si>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</si>
  <si>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</si>
  <si>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</si>
  <si>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</si>
  <si>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</si>
  <si>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</si>
  <si>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</si>
  <si>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</si>
  <si>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</si>
  <si>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</si>
  <si>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</si>
  <si>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</si>
  <si>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</si>
  <si>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</si>
  <si>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</si>
  <si>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</si>
  <si>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</si>
  <si>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</si>
  <si>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</si>
  <si>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</si>
  <si>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</si>
  <si>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</si>
  <si>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</si>
  <si>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</si>
  <si>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</si>
  <si>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</si>
  <si>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</si>
  <si>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</si>
  <si>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</si>
  <si>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</si>
  <si>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</si>
  <si>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</si>
  <si>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</si>
  <si>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</si>
  <si>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</si>
  <si>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</si>
  <si>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</si>
  <si>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</si>
  <si>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</si>
  <si>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</si>
  <si>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</si>
  <si>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</si>
  <si>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</si>
  <si>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</si>
  <si>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</si>
  <si>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</si>
  <si>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</si>
  <si>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</si>
  <si>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</si>
  <si>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</si>
  <si>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</si>
  <si>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</si>
  <si>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</si>
  <si>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</si>
  <si>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</si>
  <si>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</si>
  <si>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</si>
  <si>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</si>
  <si>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</si>
  <si>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</si>
  <si>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</si>
  <si>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</si>
  <si>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</si>
  <si>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</si>
  <si>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</si>
  <si>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</si>
  <si>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</si>
  <si>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</si>
  <si>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</si>
  <si>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</si>
  <si>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</si>
  <si>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</si>
  <si>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</si>
  <si>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</si>
  <si>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</si>
  <si>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</si>
  <si>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</si>
  <si>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</si>
  <si>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</si>
  <si>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</si>
  <si>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</si>
  <si>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</si>
  <si>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</si>
  <si>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</si>
  <si>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</si>
  <si>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</si>
  <si>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</si>
  <si>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</si>
  <si>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</si>
  <si>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</si>
  <si>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</si>
  <si>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</si>
  <si>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</si>
  <si>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</si>
  <si>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</si>
  <si>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</si>
  <si>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</si>
  <si>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</si>
  <si>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</si>
  <si>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</si>
  <si>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</si>
  <si>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</si>
  <si>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</si>
  <si>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</si>
  <si>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</si>
  <si>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</si>
  <si>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</si>
  <si>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</si>
  <si>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</si>
  <si>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</si>
  <si>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</si>
  <si>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</si>
  <si>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</si>
  <si>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</si>
  <si>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</si>
  <si>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</si>
  <si>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</si>
  <si>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</si>
  <si>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</si>
  <si>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</si>
  <si>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</si>
  <si>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</si>
  <si>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</si>
  <si>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</si>
  <si>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</si>
  <si>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</si>
  <si>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</si>
  <si>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</si>
  <si>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</si>
  <si>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</si>
  <si>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</si>
  <si>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</si>
  <si>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</si>
  <si>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</si>
  <si>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</si>
  <si>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</si>
  <si>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</si>
  <si>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</si>
  <si>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</si>
  <si>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</si>
  <si>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</si>
  <si>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</si>
  <si>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</si>
  <si>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</si>
  <si>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</si>
  <si>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</si>
  <si>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</si>
  <si>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</si>
  <si>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</si>
  <si>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</si>
  <si>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</si>
  <si>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</si>
  <si>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</si>
  <si>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</si>
  <si>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</si>
  <si>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</si>
  <si>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</si>
  <si>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</si>
  <si>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</si>
  <si>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</si>
  <si>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</si>
  <si>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</si>
  <si>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</si>
  <si>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</si>
  <si>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</si>
  <si>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</si>
  <si>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</si>
  <si>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</si>
  <si>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</si>
  <si>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</si>
  <si>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</si>
  <si>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</si>
  <si>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</si>
  <si>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</si>
  <si>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</si>
  <si>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</si>
  <si>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</si>
  <si>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</si>
  <si>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</si>
  <si>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</si>
  <si>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</si>
  <si>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</si>
  <si>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</si>
  <si>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</si>
  <si>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</si>
  <si>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</si>
  <si>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</si>
  <si>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</si>
  <si>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</si>
  <si>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</si>
  <si>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</si>
  <si>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</si>
  <si>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</si>
  <si>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</si>
  <si>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</si>
  <si>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</si>
  <si>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</si>
  <si>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</si>
  <si>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</si>
  <si>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</si>
  <si>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</si>
  <si>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</si>
  <si>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</si>
  <si>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</si>
  <si>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</si>
  <si>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</si>
  <si>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</si>
  <si>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</si>
  <si>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</si>
  <si>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</si>
  <si>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</si>
  <si>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</si>
  <si>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</si>
  <si>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</si>
  <si>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</si>
  <si>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</si>
  <si>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</si>
  <si>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</si>
  <si>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</si>
  <si>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</si>
  <si>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</si>
  <si>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</si>
  <si>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</si>
  <si>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</si>
  <si>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</si>
  <si>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</si>
  <si>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</si>
  <si>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</si>
  <si>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</si>
  <si>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</si>
  <si>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</si>
  <si>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</si>
  <si>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</si>
  <si>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</si>
  <si>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</si>
  <si>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</si>
  <si>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</si>
  <si>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</si>
  <si>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</si>
  <si>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</si>
  <si>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</si>
  <si>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</si>
  <si>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</si>
  <si>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</si>
  <si>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</si>
  <si>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</si>
  <si>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</si>
  <si>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</si>
  <si>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</si>
  <si>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</si>
  <si>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</si>
  <si>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</si>
  <si>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</si>
  <si>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</si>
  <si>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</si>
  <si>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</si>
  <si>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</si>
  <si>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</si>
  <si>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</si>
  <si>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</si>
  <si>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</si>
  <si>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</si>
  <si>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</si>
  <si>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</si>
  <si>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</si>
  <si>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</si>
  <si>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</si>
  <si>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</si>
  <si>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</si>
  <si>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</si>
  <si>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</si>
  <si>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</si>
  <si>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</si>
  <si>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</si>
  <si>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</si>
  <si>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</si>
  <si>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</si>
  <si>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</si>
  <si>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</si>
  <si>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</si>
  <si>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</si>
  <si>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</si>
  <si>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</si>
  <si>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</si>
  <si>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</si>
  <si>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</si>
  <si>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</si>
  <si>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</si>
  <si>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</si>
  <si>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</si>
  <si>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</si>
  <si>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</si>
  <si>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</si>
  <si>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</si>
  <si>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</si>
  <si>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</si>
  <si>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</si>
  <si>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</si>
  <si>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</si>
  <si>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</si>
  <si>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</si>
  <si>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</si>
  <si>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</si>
  <si>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</si>
  <si>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</si>
  <si>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</si>
  <si>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</si>
  <si>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</si>
  <si>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</si>
  <si>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</si>
  <si>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</si>
  <si>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</si>
  <si>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</si>
  <si>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</si>
  <si>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</si>
  <si>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</si>
  <si>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</si>
  <si>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</si>
  <si>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</si>
  <si>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</si>
  <si>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</si>
  <si>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</si>
  <si>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</si>
  <si>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</si>
  <si>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</si>
  <si>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</si>
  <si>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</si>
  <si>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</si>
  <si>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</si>
  <si>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</si>
  <si>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</si>
  <si>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</si>
  <si>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</si>
  <si>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</si>
  <si>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</si>
  <si>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</si>
  <si>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</si>
  <si>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</si>
  <si>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</si>
  <si>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</si>
  <si>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</si>
  <si>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</si>
  <si>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</si>
  <si>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</si>
  <si>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</si>
  <si>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</si>
  <si>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</si>
  <si>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</si>
  <si>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</si>
  <si>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</si>
  <si>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</si>
  <si>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</si>
  <si>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</si>
  <si>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</si>
  <si>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</si>
  <si>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</si>
  <si>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</si>
  <si>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</si>
  <si>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</si>
  <si>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</si>
  <si>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</si>
  <si>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</si>
  <si>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</si>
  <si>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</si>
  <si>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</si>
  <si>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</si>
  <si>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</si>
  <si>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</si>
  <si>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</si>
  <si>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</si>
  <si>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</si>
  <si>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</si>
  <si>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</si>
  <si>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</si>
  <si>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</si>
  <si>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</si>
  <si>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</si>
  <si>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</si>
  <si>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</si>
  <si>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</si>
  <si>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</si>
  <si>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</si>
  <si>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</si>
  <si>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</si>
  <si>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</si>
  <si>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</si>
  <si>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</si>
  <si>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</si>
  <si>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</si>
  <si>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</si>
  <si>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</si>
  <si>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</si>
  <si>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</si>
  <si>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</si>
  <si>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</si>
  <si>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</si>
  <si>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</si>
  <si>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</si>
  <si>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</si>
  <si>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</si>
  <si>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</si>
  <si>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</si>
  <si>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</si>
  <si>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</si>
  <si>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</si>
  <si>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</si>
  <si>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</si>
  <si>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</si>
  <si>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</si>
  <si>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</si>
  <si>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</si>
  <si>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</si>
  <si>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</si>
  <si>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</si>
  <si>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</si>
  <si>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</si>
  <si>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</si>
  <si>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</si>
  <si>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</si>
  <si>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</si>
  <si>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</si>
  <si>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</si>
  <si>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</si>
  <si>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</si>
  <si>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</si>
  <si>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</si>
  <si>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</si>
  <si>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</si>
  <si>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</si>
  <si>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</si>
  <si>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</si>
  <si>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</si>
  <si>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</si>
  <si>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</si>
  <si>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</si>
  <si>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</si>
  <si>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</si>
  <si>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</si>
  <si>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</si>
  <si>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</si>
  <si>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</si>
  <si>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</si>
  <si>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</si>
  <si>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</si>
  <si>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</si>
  <si>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</si>
  <si>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</si>
  <si>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</si>
  <si>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</si>
  <si>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</si>
  <si>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</si>
  <si>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</si>
  <si>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</si>
  <si>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</si>
  <si>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</si>
  <si>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</si>
  <si>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</si>
  <si>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</si>
  <si>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</si>
  <si>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</si>
  <si>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</si>
  <si>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</si>
  <si>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</si>
  <si>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</si>
  <si>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</si>
  <si>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</si>
  <si>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</si>
  <si>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</si>
  <si>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</si>
  <si>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</si>
  <si>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</si>
  <si>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</si>
  <si>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</si>
  <si>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</si>
  <si>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</si>
  <si>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</si>
  <si>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</si>
  <si>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</si>
  <si>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</si>
  <si>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</si>
  <si>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</si>
  <si>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</si>
  <si>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</si>
  <si>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</si>
  <si>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</si>
  <si>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</si>
  <si>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</si>
  <si>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</si>
  <si>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</si>
  <si>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</si>
  <si>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</si>
  <si>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</si>
  <si>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</si>
  <si>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</si>
  <si>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</si>
  <si>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</si>
  <si>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</si>
  <si>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</si>
  <si>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</si>
  <si>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</si>
  <si>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</si>
  <si>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</si>
  <si>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</si>
  <si>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</si>
  <si>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</si>
  <si>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</si>
  <si>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</si>
  <si>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</si>
  <si>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</si>
  <si>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</si>
  <si>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</si>
  <si>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</si>
  <si>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</si>
  <si>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</si>
  <si>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</si>
  <si>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</si>
  <si>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</si>
  <si>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</si>
  <si>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</si>
  <si>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</si>
  <si>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</si>
  <si>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</si>
  <si>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</si>
  <si>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</si>
  <si>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</si>
  <si>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</si>
  <si>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</si>
  <si>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</si>
  <si>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</si>
  <si>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</si>
  <si>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</si>
  <si>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</si>
  <si>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</si>
  <si>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</si>
  <si>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</si>
  <si>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</si>
  <si>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</si>
  <si>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</si>
  <si>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</si>
  <si>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</si>
  <si>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</si>
  <si>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</si>
  <si>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</si>
  <si>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</si>
  <si>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</si>
  <si>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</si>
  <si>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</si>
  <si>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</si>
  <si>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</si>
  <si>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</si>
  <si>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</si>
  <si>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</si>
  <si>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</si>
  <si>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</si>
  <si>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</si>
  <si>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</si>
  <si>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</si>
  <si>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</si>
  <si>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</si>
  <si>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</si>
  <si>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</si>
  <si>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</si>
  <si>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</si>
  <si>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</si>
  <si>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</si>
  <si>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</si>
  <si>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</si>
  <si>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</si>
  <si>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</si>
  <si>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</si>
  <si>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</si>
  <si>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</si>
  <si>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</si>
  <si>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</si>
  <si>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</si>
  <si>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</si>
  <si>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</si>
  <si>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</si>
  <si>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</si>
  <si>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</si>
  <si>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</si>
  <si>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</si>
  <si>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</si>
  <si>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</si>
  <si>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</si>
  <si>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</si>
  <si>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</si>
  <si>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</si>
  <si>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</si>
  <si>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</si>
  <si>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</si>
  <si>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</si>
  <si>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</si>
  <si>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</si>
  <si>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</si>
  <si>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</si>
  <si>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</si>
  <si>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</si>
  <si>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</si>
  <si>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</si>
  <si>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</si>
  <si>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</si>
  <si>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</si>
  <si>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</si>
  <si>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</si>
  <si>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</si>
  <si>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</si>
  <si>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</si>
  <si>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</si>
  <si>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</si>
  <si>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</si>
  <si>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</si>
  <si>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</si>
  <si>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</si>
  <si>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</si>
  <si>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</si>
  <si>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</si>
  <si>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</si>
  <si>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</si>
  <si>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</si>
  <si>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</si>
  <si>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</si>
  <si>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</si>
  <si>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</si>
  <si>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</si>
  <si>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</si>
  <si>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</si>
  <si>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</si>
  <si>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</si>
  <si>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</si>
  <si>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</si>
  <si>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</si>
  <si>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</si>
  <si>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</si>
  <si>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</si>
  <si>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</si>
  <si>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</si>
  <si>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</si>
  <si>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</si>
  <si>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</si>
  <si>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</si>
  <si>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</si>
  <si>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</si>
  <si>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</si>
  <si>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</si>
  <si>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</si>
  <si>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</si>
  <si>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</si>
  <si>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</si>
  <si>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</si>
  <si>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</si>
  <si>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</si>
  <si>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</si>
  <si>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</si>
  <si>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</si>
  <si>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</si>
  <si>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</si>
  <si>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</si>
  <si>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</si>
  <si>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</si>
  <si>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</si>
  <si>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</si>
  <si>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</si>
  <si>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</si>
  <si>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</si>
  <si>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</si>
  <si>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</si>
  <si>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</si>
  <si>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</si>
  <si>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</si>
  <si>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</si>
  <si>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</si>
  <si>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</si>
  <si>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</si>
  <si>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</si>
  <si>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</si>
  <si>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</si>
  <si>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</si>
  <si>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</si>
  <si>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</si>
  <si>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</si>
  <si>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</si>
  <si>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</si>
  <si>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</si>
  <si>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</si>
  <si>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</si>
  <si>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</si>
  <si>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</si>
  <si>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</si>
  <si>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</si>
  <si>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</si>
  <si>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</si>
  <si>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</si>
  <si>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</si>
  <si>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</si>
  <si>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</si>
  <si>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</si>
  <si>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</si>
  <si>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</si>
  <si>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</si>
  <si>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</si>
  <si>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</si>
  <si>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</si>
  <si>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</si>
  <si>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</si>
  <si>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</si>
  <si>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</si>
  <si>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</si>
  <si>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</si>
  <si>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</si>
  <si>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</si>
  <si>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</si>
  <si>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</si>
  <si>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</si>
  <si>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</si>
  <si>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</si>
  <si>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</si>
  <si>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</si>
  <si>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</si>
  <si>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</si>
  <si>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</si>
  <si>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</si>
  <si>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</si>
  <si>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</si>
  <si>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</si>
  <si>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</si>
  <si>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</si>
  <si>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</si>
  <si>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</si>
  <si>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</si>
  <si>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</si>
  <si>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</si>
  <si>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</si>
  <si>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</si>
  <si>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</si>
  <si>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</si>
  <si>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</si>
  <si>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</si>
  <si>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</si>
  <si>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</si>
  <si>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</si>
  <si>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</si>
  <si>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</si>
  <si>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</si>
  <si>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</si>
  <si>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</si>
  <si>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</si>
  <si>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</si>
  <si>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</si>
  <si>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</si>
  <si>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</si>
  <si>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</si>
  <si>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</si>
  <si>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</si>
  <si>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</si>
  <si>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</si>
  <si>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</si>
  <si>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</si>
  <si>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</si>
  <si>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</si>
  <si>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</si>
  <si>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</si>
  <si>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</si>
  <si>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</si>
  <si>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</si>
  <si>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</si>
  <si>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</si>
  <si>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</si>
  <si>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</si>
  <si>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</si>
  <si>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</si>
  <si>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</si>
  <si>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</si>
  <si>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</si>
  <si>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</si>
  <si>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</si>
  <si>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</si>
  <si>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</si>
  <si>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</si>
  <si>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</si>
  <si>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</si>
  <si>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</si>
  <si>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</si>
  <si>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</si>
  <si>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</si>
  <si>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</si>
  <si>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</si>
  <si>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</si>
  <si>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</si>
  <si>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</si>
  <si>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</si>
  <si>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</si>
  <si>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</si>
  <si>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</si>
  <si>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</si>
  <si>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</si>
  <si>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</si>
  <si>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</si>
  <si>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</si>
  <si>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</si>
  <si>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</si>
  <si>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</si>
  <si>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</si>
  <si>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</si>
  <si>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</si>
  <si>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</si>
  <si>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</si>
  <si>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</si>
  <si>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</si>
  <si>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</si>
  <si>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</si>
  <si>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</si>
  <si>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</si>
  <si>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</si>
  <si>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</si>
  <si>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</si>
  <si>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</si>
  <si>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</si>
  <si>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</si>
  <si>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</si>
  <si>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</si>
  <si>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</si>
  <si>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</si>
  <si>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</si>
  <si>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</si>
  <si>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</si>
  <si>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</si>
  <si>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</si>
  <si>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</si>
  <si>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</si>
  <si>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</si>
  <si>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</si>
  <si>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</si>
  <si>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</si>
  <si>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</si>
  <si>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</si>
  <si>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</si>
  <si>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</si>
  <si>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</si>
  <si>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</si>
  <si>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</si>
  <si>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</si>
  <si>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</si>
  <si>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</si>
  <si>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</si>
  <si>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</si>
  <si>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</si>
  <si>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</si>
  <si>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</si>
  <si>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</si>
  <si>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</si>
  <si>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</si>
  <si>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</si>
  <si>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</si>
  <si>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</si>
  <si>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</si>
  <si>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</si>
  <si>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</si>
  <si>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</si>
  <si>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</si>
  <si>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</si>
  <si>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</si>
  <si>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</si>
  <si>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</si>
  <si>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</si>
  <si>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</si>
  <si>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</si>
  <si>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</si>
  <si>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</si>
  <si>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</si>
  <si>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</si>
  <si>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</si>
  <si>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</si>
  <si>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</si>
  <si>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</si>
  <si>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</si>
  <si>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</si>
  <si>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</si>
  <si>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</si>
  <si>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</si>
  <si>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</si>
  <si>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</si>
  <si>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</si>
  <si>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</si>
  <si>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</si>
  <si>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</si>
  <si>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</si>
  <si>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</si>
  <si>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</si>
  <si>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</si>
  <si>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</si>
  <si>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</si>
  <si>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</si>
  <si>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</si>
  <si>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</si>
  <si>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</si>
  <si>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</si>
  <si>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</si>
  <si>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</si>
  <si>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</si>
  <si>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</si>
  <si>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</si>
  <si>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</si>
  <si>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</si>
  <si>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</si>
  <si>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</si>
  <si>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</si>
  <si>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</si>
  <si>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</si>
  <si>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</si>
  <si>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</si>
  <si>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</si>
  <si>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</si>
  <si>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</si>
  <si>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</si>
  <si>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</si>
  <si>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</si>
  <si>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</si>
  <si>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</si>
  <si>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</si>
  <si>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</si>
  <si>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</si>
  <si>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</si>
  <si>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</si>
  <si>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</si>
  <si>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</si>
  <si>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</si>
  <si>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</si>
  <si>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</si>
  <si>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</si>
  <si>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</si>
  <si>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</si>
  <si>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</si>
  <si>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</si>
  <si>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</si>
  <si>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</si>
  <si>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</si>
  <si>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</si>
  <si>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</si>
  <si>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</si>
  <si>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</si>
  <si>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</si>
  <si>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</si>
  <si>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</si>
  <si>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</si>
  <si>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</si>
  <si>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</si>
  <si>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</si>
  <si>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</si>
  <si>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</si>
  <si>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</si>
  <si>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</si>
  <si>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</si>
  <si>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</si>
  <si>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</si>
  <si>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</si>
  <si>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</si>
  <si>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</si>
  <si>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</si>
  <si>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</si>
  <si>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</si>
  <si>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</si>
  <si>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</si>
  <si>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</si>
  <si>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</si>
  <si>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</si>
  <si>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</si>
  <si>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</si>
  <si>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</si>
  <si>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</si>
  <si>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</si>
  <si>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</si>
  <si>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</si>
  <si>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</si>
  <si>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</si>
  <si>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</si>
  <si>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</si>
  <si>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</si>
  <si>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</si>
  <si>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</si>
  <si>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</si>
  <si>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</si>
  <si>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</si>
  <si>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</si>
  <si>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</si>
  <si>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</si>
  <si>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</si>
  <si>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</si>
  <si>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</si>
  <si>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</si>
  <si>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</si>
  <si>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</si>
  <si>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</si>
  <si>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</si>
  <si>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</si>
  <si>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</si>
  <si>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</si>
  <si>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</si>
  <si>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</si>
  <si>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</si>
  <si>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</si>
  <si>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</si>
  <si>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</si>
  <si>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</si>
  <si>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</si>
  <si>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</si>
  <si>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</si>
  <si>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</si>
  <si>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</si>
  <si>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</si>
  <si>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</si>
  <si>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</si>
  <si>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</si>
  <si>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</si>
  <si>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</si>
  <si>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</si>
  <si>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</si>
  <si>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</si>
  <si>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</si>
  <si>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</si>
  <si>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</si>
  <si>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</si>
  <si>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</si>
  <si>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</si>
  <si>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</si>
  <si>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</si>
  <si>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</si>
  <si>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</si>
  <si>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</si>
  <si>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</si>
  <si>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</si>
  <si>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</si>
  <si>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</si>
  <si>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</si>
  <si>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</si>
  <si>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</si>
  <si>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</si>
  <si>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</si>
  <si>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</si>
  <si>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</si>
  <si>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</si>
  <si>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</si>
  <si>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</si>
  <si>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</si>
  <si>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</si>
  <si>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</si>
  <si>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</si>
  <si>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</si>
  <si>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</si>
  <si>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</si>
  <si>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</si>
  <si>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</si>
  <si>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</si>
  <si>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</si>
  <si>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</si>
  <si>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</si>
  <si>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</si>
  <si>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</si>
  <si>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</si>
  <si>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</si>
  <si>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</si>
  <si>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</si>
  <si>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</si>
  <si>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</si>
  <si>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</si>
  <si>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</si>
  <si>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</si>
  <si>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</si>
  <si>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</si>
  <si>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</si>
  <si>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</si>
  <si>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</si>
  <si>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</si>
  <si>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</si>
  <si>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</si>
  <si>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</si>
  <si>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</si>
  <si>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</si>
  <si>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</si>
  <si>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</si>
  <si>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</si>
  <si>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</si>
  <si>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</si>
  <si>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</si>
  <si>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</si>
  <si>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</si>
  <si>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</si>
  <si>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</si>
  <si>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</si>
  <si>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</si>
  <si>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</si>
  <si>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</si>
  <si>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</si>
  <si>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</si>
  <si>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</si>
  <si>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</si>
  <si>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</si>
  <si>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</si>
  <si>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</si>
  <si>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</si>
  <si>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</si>
  <si>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</si>
  <si>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</si>
  <si>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</si>
  <si>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</si>
  <si>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</si>
  <si>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</si>
  <si>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</si>
  <si>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</si>
  <si>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</si>
  <si>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</si>
  <si>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</si>
  <si>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</si>
  <si>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</si>
  <si>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</si>
  <si>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</si>
  <si>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</si>
  <si>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</si>
  <si>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</si>
  <si>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</si>
  <si>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</si>
  <si>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</si>
  <si>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</si>
  <si>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</si>
  <si>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</si>
  <si>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</si>
  <si>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</si>
  <si>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</si>
  <si>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</si>
  <si>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</si>
  <si>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</si>
  <si>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</si>
  <si>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</si>
  <si>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</si>
  <si>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</si>
  <si>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</si>
  <si>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</si>
  <si>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</si>
  <si>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</si>
  <si>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</si>
  <si>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</si>
  <si>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</si>
  <si>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</si>
  <si>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</si>
  <si>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</si>
  <si>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</si>
  <si>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</si>
  <si>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</si>
  <si>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</si>
  <si>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</si>
  <si>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</si>
  <si>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</si>
  <si>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</si>
  <si>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</si>
  <si>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</si>
  <si>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</si>
  <si>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</si>
  <si>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</si>
  <si>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</si>
  <si>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</si>
  <si>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</si>
  <si>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</si>
  <si>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</si>
  <si>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</si>
  <si>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</si>
  <si>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</si>
  <si>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</si>
  <si>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</si>
  <si>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</si>
  <si>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</si>
  <si>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</si>
  <si>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</si>
  <si>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</si>
  <si>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</si>
  <si>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</si>
  <si>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</si>
  <si>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</si>
  <si>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</si>
  <si>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</si>
  <si>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</si>
  <si>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</si>
  <si>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</si>
  <si>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</si>
  <si>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</si>
  <si>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</si>
  <si>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</si>
  <si>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</si>
  <si>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</si>
  <si>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</si>
  <si>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</si>
  <si>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</si>
  <si>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</si>
  <si>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</si>
  <si>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</si>
  <si>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</si>
  <si>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</si>
  <si>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</si>
  <si>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</si>
  <si>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</si>
  <si>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</si>
  <si>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</si>
  <si>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</si>
  <si>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</si>
  <si>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</si>
  <si>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</si>
  <si>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</si>
  <si>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</si>
  <si>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</si>
  <si>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</si>
  <si>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</si>
  <si>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</si>
  <si>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</si>
  <si>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</si>
  <si>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</si>
  <si>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</si>
  <si>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</si>
  <si>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</si>
  <si>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</si>
  <si>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</si>
  <si>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</si>
  <si>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</si>
  <si>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</si>
  <si>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</si>
  <si>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</si>
  <si>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</si>
  <si>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</si>
  <si>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</si>
  <si>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</si>
  <si>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</si>
  <si>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</si>
  <si>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</si>
  <si>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</si>
  <si>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</si>
  <si>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</si>
  <si>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</si>
  <si>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</si>
  <si>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</si>
  <si>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</si>
  <si>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</si>
  <si>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</si>
  <si>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</si>
  <si>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</si>
  <si>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</si>
  <si>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</si>
  <si>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</si>
  <si>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</si>
  <si>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</si>
  <si>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</si>
  <si>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</si>
  <si>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</si>
  <si>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</si>
  <si>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</si>
  <si>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</si>
  <si>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</si>
  <si>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</si>
  <si>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</si>
  <si>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</si>
  <si>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</si>
  <si>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</si>
  <si>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</si>
  <si>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</si>
  <si>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</si>
  <si>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</si>
  <si>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</si>
  <si>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</si>
  <si>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</si>
  <si>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</si>
  <si>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</si>
  <si>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</si>
  <si>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</si>
  <si>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</si>
  <si>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</si>
  <si>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</si>
  <si>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</si>
  <si>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</si>
  <si>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</si>
  <si>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</si>
  <si>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</si>
  <si>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</si>
  <si>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</si>
  <si>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</si>
  <si>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</si>
  <si>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</si>
  <si>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</si>
  <si>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</si>
  <si>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</si>
  <si>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</si>
  <si>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</si>
  <si>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</si>
  <si>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</si>
  <si>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</si>
  <si>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</si>
  <si>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</si>
  <si>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</si>
  <si>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</si>
  <si>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</si>
  <si>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</si>
  <si>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</si>
  <si>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</si>
  <si>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</si>
  <si>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</si>
  <si>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</si>
  <si>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</si>
  <si>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</si>
  <si>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</si>
  <si>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</si>
  <si>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</si>
  <si>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</si>
  <si>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</si>
  <si>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</si>
  <si>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</si>
  <si>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</si>
  <si>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</si>
  <si>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</si>
  <si>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</si>
  <si>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</si>
  <si>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</si>
  <si>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</si>
  <si>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</si>
  <si>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</si>
  <si>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</si>
  <si>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</si>
  <si>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</si>
  <si>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</si>
  <si>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</si>
  <si>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</si>
  <si>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</si>
  <si>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</si>
  <si>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</si>
  <si>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</si>
  <si>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</si>
  <si>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</si>
  <si>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</si>
  <si>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</si>
  <si>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</si>
  <si>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</si>
  <si>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</si>
  <si>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</si>
  <si>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</si>
  <si>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</si>
  <si>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</si>
  <si>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</si>
  <si>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</si>
  <si>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</si>
  <si>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</si>
  <si>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</si>
  <si>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</si>
  <si>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</si>
  <si>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</si>
  <si>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</si>
  <si>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</si>
  <si>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</si>
  <si>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</si>
  <si>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</si>
  <si>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</si>
  <si>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</si>
  <si>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</si>
  <si>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</si>
  <si>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</si>
  <si>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</si>
  <si>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</si>
  <si>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</si>
  <si>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</si>
  <si>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</si>
  <si>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</si>
  <si>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</si>
  <si>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</si>
  <si>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</si>
  <si>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</si>
  <si>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</si>
  <si>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</si>
  <si>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</si>
  <si>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</si>
  <si>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</si>
  <si>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</si>
  <si>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</si>
  <si>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</si>
  <si>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</si>
  <si>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</si>
  <si>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</si>
  <si>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</si>
  <si>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</si>
  <si>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</si>
  <si>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</si>
  <si>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</si>
  <si>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</si>
  <si>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</si>
  <si>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</si>
  <si>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</si>
  <si>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</si>
  <si>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</si>
  <si>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</si>
  <si>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</si>
  <si>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</si>
  <si>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</si>
  <si>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</si>
  <si>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</si>
  <si>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</si>
  <si>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</si>
  <si>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</si>
  <si>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</si>
  <si>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</si>
  <si>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</si>
  <si>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</si>
  <si>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</si>
  <si>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</si>
  <si>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</si>
  <si>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</si>
  <si>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</si>
  <si>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</si>
  <si>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</si>
  <si>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</si>
  <si>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</si>
  <si>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</si>
  <si>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</si>
  <si>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</si>
  <si>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</si>
  <si>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</si>
  <si>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</si>
  <si>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</si>
  <si>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</si>
  <si>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</si>
  <si>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</si>
  <si>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</si>
  <si>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</si>
  <si>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</si>
  <si>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</si>
  <si>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</si>
  <si>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</si>
  <si>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</si>
  <si>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</si>
  <si>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</si>
  <si>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</si>
  <si>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</si>
  <si>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</si>
  <si>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</si>
  <si>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</si>
  <si>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</si>
  <si>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</si>
  <si>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</si>
  <si>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</si>
  <si>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</si>
  <si>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</si>
  <si>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</si>
  <si>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</si>
  <si>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</si>
  <si>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</si>
  <si>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</si>
  <si>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</si>
  <si>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</si>
  <si>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</si>
  <si>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</si>
  <si>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</si>
  <si>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</si>
  <si>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</si>
  <si>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</si>
  <si>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</si>
  <si>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</si>
  <si>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</si>
  <si>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</si>
  <si>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</si>
  <si>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</si>
  <si>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</si>
  <si>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</si>
  <si>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</si>
  <si>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</si>
  <si>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</si>
  <si>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</si>
  <si>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</si>
  <si>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</si>
  <si>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</si>
  <si>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</si>
  <si>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</si>
  <si>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</si>
  <si>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</si>
  <si>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</si>
  <si>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</si>
  <si>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</si>
  <si>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</si>
  <si>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</si>
  <si>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</si>
  <si>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</si>
  <si>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</si>
  <si>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</si>
  <si>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</si>
  <si>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</si>
  <si>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</si>
  <si>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</si>
  <si>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</si>
  <si>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</si>
  <si>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</si>
  <si>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</si>
  <si>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</si>
  <si>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</si>
  <si>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</si>
  <si>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</si>
  <si>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</si>
  <si>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</si>
  <si>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</si>
  <si>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</si>
  <si>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</si>
  <si>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</si>
  <si>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</si>
  <si>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</si>
  <si>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</si>
  <si>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</si>
  <si>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</si>
  <si>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</si>
  <si>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</si>
  <si>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</si>
  <si>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</si>
  <si>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</si>
  <si>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</si>
  <si>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</si>
  <si>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</si>
  <si>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</si>
  <si>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</si>
  <si>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</si>
  <si>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</si>
  <si>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</si>
  <si>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</si>
  <si>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</si>
  <si>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</si>
  <si>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</si>
  <si>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</si>
  <si>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</si>
  <si>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</si>
  <si>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</si>
  <si>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</si>
  <si>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</si>
  <si>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</si>
  <si>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</si>
  <si>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</si>
  <si>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</si>
  <si>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</si>
  <si>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</si>
  <si>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</si>
  <si>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</si>
  <si>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</si>
  <si>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</si>
  <si>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</si>
  <si>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</si>
  <si>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</si>
  <si>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</si>
  <si>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</si>
  <si>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</si>
  <si>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</si>
  <si>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</si>
  <si>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</si>
  <si>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</si>
  <si>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</si>
  <si>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</si>
  <si>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</si>
  <si>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</si>
  <si>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</si>
  <si>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</si>
  <si>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</si>
  <si>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</si>
  <si>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</si>
  <si>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</si>
  <si>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</si>
  <si>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</si>
  <si>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</si>
  <si>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</si>
  <si>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</si>
  <si>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</si>
  <si>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</si>
  <si>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</si>
  <si>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</si>
  <si>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</si>
  <si>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</si>
  <si>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</si>
  <si>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</si>
  <si>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</si>
  <si>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</si>
  <si>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</si>
  <si>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</si>
  <si>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</si>
  <si>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</si>
  <si>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</si>
  <si>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</si>
  <si>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</si>
  <si>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</si>
  <si>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</si>
  <si>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</si>
  <si>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</si>
  <si>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</si>
  <si>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</si>
  <si>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</si>
  <si>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</si>
  <si>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</si>
  <si>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</si>
  <si>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</si>
  <si>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</si>
  <si>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</si>
  <si>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</si>
  <si>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</si>
  <si>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</si>
  <si>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</si>
  <si>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</si>
  <si>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</si>
  <si>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</si>
  <si>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</si>
  <si>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</si>
  <si>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</si>
  <si>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</si>
  <si>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</si>
  <si>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</si>
  <si>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</si>
  <si>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</si>
  <si>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</si>
  <si>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</si>
  <si>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</si>
  <si>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</si>
  <si>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</si>
  <si>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</si>
  <si>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</si>
  <si>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</si>
  <si>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</si>
  <si>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</si>
  <si>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</si>
  <si>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</si>
  <si>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</si>
  <si>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</si>
  <si>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</si>
  <si>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</si>
  <si>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</si>
  <si>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</si>
  <si>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</si>
  <si>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</si>
  <si>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</si>
  <si>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</si>
  <si>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</si>
  <si>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</si>
  <si>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</si>
  <si>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</si>
  <si>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</si>
  <si>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</si>
  <si>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</si>
  <si>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</si>
  <si>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</si>
  <si>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</si>
  <si>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</si>
  <si>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</si>
  <si>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</si>
  <si>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</si>
  <si>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</si>
  <si>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</si>
  <si>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</si>
  <si>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</si>
  <si>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</si>
  <si>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</si>
  <si>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</si>
  <si>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</si>
  <si>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</si>
  <si>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</si>
  <si>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</si>
  <si>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</si>
  <si>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</si>
  <si>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</si>
  <si>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</si>
  <si>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</si>
  <si>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</si>
  <si>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</si>
  <si>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</si>
  <si>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</si>
  <si>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</si>
  <si>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</si>
  <si>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</si>
  <si>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</si>
  <si>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</si>
  <si>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</si>
  <si>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</si>
  <si>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</si>
  <si>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</si>
  <si>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</si>
  <si>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</si>
  <si>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</si>
  <si>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</si>
  <si>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</si>
  <si>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</si>
  <si>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</si>
  <si>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</si>
  <si>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</si>
  <si>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</si>
  <si>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</si>
  <si>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</si>
  <si>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</si>
  <si>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</si>
  <si>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</si>
  <si>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</si>
  <si>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</si>
  <si>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</si>
  <si>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</si>
  <si>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</si>
  <si>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</si>
  <si>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</si>
  <si>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</si>
  <si>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</si>
  <si>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</si>
  <si>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</si>
  <si>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</si>
  <si>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</si>
  <si>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</si>
  <si>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</si>
  <si>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</si>
  <si>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</si>
  <si>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</si>
  <si>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</si>
  <si>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</si>
  <si>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</si>
  <si>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</si>
  <si>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</si>
  <si>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</si>
  <si>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</si>
  <si>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</si>
  <si>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</si>
  <si>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</si>
  <si>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</si>
  <si>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</si>
  <si>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</si>
  <si>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</si>
  <si>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</si>
  <si>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</si>
  <si>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</si>
  <si>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</si>
  <si>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</si>
  <si>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</si>
  <si>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</si>
  <si>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</si>
  <si>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</si>
  <si>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</si>
  <si>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</si>
  <si>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</si>
  <si>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</si>
  <si>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</si>
  <si>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</si>
  <si>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</si>
  <si>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</si>
  <si>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</si>
  <si>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</si>
  <si>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</si>
  <si>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</si>
  <si>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</si>
  <si>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</si>
  <si>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</si>
  <si>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</si>
  <si>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</si>
  <si>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</si>
  <si>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</si>
  <si>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</si>
  <si>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</si>
  <si>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</si>
  <si>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</si>
  <si>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</si>
  <si>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</si>
  <si>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</si>
  <si>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</si>
  <si>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</si>
  <si>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</si>
  <si>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</si>
  <si>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</si>
  <si>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</si>
  <si>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</si>
  <si>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</si>
  <si>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</si>
  <si>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</si>
  <si>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</si>
  <si>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</si>
  <si>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</si>
  <si>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</si>
  <si>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</si>
  <si>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</si>
  <si>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</si>
  <si>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</si>
  <si>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</si>
  <si>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</si>
  <si>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</si>
  <si>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</si>
  <si>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</si>
  <si>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</si>
  <si>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</si>
  <si>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</si>
  <si>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</si>
  <si>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</si>
  <si>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</si>
  <si>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</si>
  <si>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</si>
  <si>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</si>
  <si>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</si>
  <si>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</si>
  <si>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</si>
  <si>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</si>
  <si>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</si>
  <si>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</si>
  <si>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</si>
  <si>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</si>
  <si>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</si>
  <si>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</si>
  <si>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</si>
  <si>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</si>
  <si>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</si>
  <si>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</si>
  <si>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</si>
  <si>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</si>
  <si>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</si>
  <si>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</si>
  <si>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</si>
  <si>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</si>
  <si>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</si>
  <si>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</si>
  <si>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</si>
  <si>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</si>
  <si>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</si>
  <si>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</si>
  <si>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</si>
  <si>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</si>
  <si>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</si>
  <si>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</si>
  <si>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</si>
  <si>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</si>
  <si>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</si>
  <si>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</si>
  <si>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</si>
  <si>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</si>
  <si>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</si>
  <si>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</si>
  <si>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</si>
  <si>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</si>
  <si>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</si>
  <si>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</si>
  <si>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</si>
  <si>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</si>
  <si>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</si>
  <si>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</si>
  <si>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</si>
  <si>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</si>
  <si>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</si>
  <si>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</si>
  <si>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</si>
  <si>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</si>
  <si>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</si>
  <si>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</si>
  <si>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</si>
  <si>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</si>
  <si>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</si>
  <si>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</si>
  <si>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</si>
  <si>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</si>
  <si>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</si>
  <si>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</si>
  <si>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</si>
  <si>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</si>
  <si>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</si>
  <si>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</si>
  <si>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</si>
  <si>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</si>
  <si>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</si>
  <si>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</si>
  <si>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</si>
  <si>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</si>
  <si>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</si>
  <si>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</si>
  <si>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</si>
  <si>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</si>
  <si>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</si>
  <si>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</si>
  <si>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</si>
  <si>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</si>
  <si>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</si>
  <si>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</si>
  <si>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</si>
  <si>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</si>
  <si>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</si>
  <si>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</si>
  <si>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</si>
  <si>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</si>
  <si>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</si>
  <si>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</si>
  <si>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</si>
  <si>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</si>
  <si>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</si>
  <si>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</si>
  <si>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</si>
  <si>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</si>
  <si>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</si>
  <si>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</si>
  <si>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</si>
  <si>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</si>
  <si>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</si>
  <si>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</si>
  <si>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</si>
  <si>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</si>
  <si>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</si>
  <si>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</si>
  <si>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</si>
  <si>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</si>
  <si>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</si>
  <si>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</si>
  <si>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</si>
  <si>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</si>
  <si>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</si>
  <si>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</si>
  <si>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</si>
  <si>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</si>
  <si>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</si>
  <si>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</si>
  <si>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</si>
  <si>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</si>
  <si>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</si>
  <si>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</si>
  <si>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</si>
  <si>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</si>
  <si>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</si>
  <si>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</si>
  <si>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</si>
  <si>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</si>
  <si>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</si>
  <si>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</si>
  <si>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</si>
  <si>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</si>
  <si>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</si>
  <si>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</si>
  <si>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</si>
  <si>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</si>
  <si>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</si>
  <si>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</si>
  <si>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</si>
  <si>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</si>
  <si>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</si>
  <si>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</si>
  <si>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</si>
  <si>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</si>
  <si>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</si>
  <si>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</si>
  <si>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</si>
  <si>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</si>
  <si>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</si>
  <si>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</si>
  <si>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</si>
  <si>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</si>
  <si>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</si>
  <si>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</si>
  <si>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</si>
  <si>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</si>
  <si>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</si>
  <si>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</si>
  <si>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</si>
  <si>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</si>
  <si>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</si>
  <si>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</si>
  <si>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</si>
  <si>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</si>
  <si>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</si>
  <si>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</si>
  <si>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</si>
  <si>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</si>
  <si>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</si>
  <si>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</si>
  <si>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</si>
  <si>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</si>
  <si>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</si>
  <si>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</si>
  <si>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</si>
  <si>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</si>
  <si>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</si>
  <si>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</si>
  <si>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</si>
  <si>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</si>
  <si>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</si>
  <si>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</si>
  <si>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</si>
  <si>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</si>
  <si>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</si>
  <si>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</si>
  <si>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</si>
  <si>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</si>
  <si>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</si>
  <si>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</si>
  <si>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</si>
  <si>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</si>
  <si>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</si>
  <si>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</si>
  <si>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</si>
  <si>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</si>
  <si>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</si>
  <si>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</si>
  <si>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</si>
  <si>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</si>
  <si>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</si>
  <si>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</si>
  <si>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</si>
  <si>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</si>
  <si>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</si>
  <si>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</si>
  <si>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</si>
  <si>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</si>
  <si>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</si>
  <si>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</si>
  <si>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</si>
  <si>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</si>
  <si>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</si>
  <si>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</si>
  <si>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</si>
  <si>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</si>
  <si>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</si>
  <si>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</si>
  <si>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</si>
  <si>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</si>
  <si>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</si>
  <si>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</si>
  <si>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</si>
  <si>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</si>
  <si>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</si>
  <si>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</si>
  <si>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</si>
  <si>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</si>
  <si>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</si>
  <si>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</si>
  <si>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</si>
  <si>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</si>
  <si>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</si>
  <si>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</si>
  <si>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</si>
  <si>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</si>
  <si>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</si>
  <si>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</si>
  <si>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</si>
  <si>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</si>
  <si>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</si>
  <si>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</si>
  <si>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</si>
  <si>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</si>
  <si>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</si>
  <si>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</si>
  <si>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</si>
  <si>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</si>
  <si>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</si>
  <si>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</si>
  <si>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</si>
  <si>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</si>
  <si>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</si>
  <si>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</si>
  <si>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</si>
  <si>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</si>
  <si>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</si>
  <si>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</si>
  <si>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</si>
  <si>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</si>
  <si>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</si>
  <si>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</si>
  <si>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</si>
  <si>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</si>
  <si>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</si>
  <si>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</si>
  <si>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</si>
  <si>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</si>
  <si>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</si>
  <si>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</si>
  <si>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</si>
  <si>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</si>
  <si>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</si>
  <si>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</si>
  <si>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</si>
  <si>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</si>
  <si>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</si>
  <si>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</si>
  <si>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</si>
  <si>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</si>
  <si>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</si>
  <si>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</si>
  <si>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</si>
  <si>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</si>
  <si>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</si>
  <si>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</si>
  <si>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</si>
  <si>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</si>
  <si>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</si>
  <si>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</si>
  <si>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</si>
  <si>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</si>
  <si>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</si>
  <si>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</si>
  <si>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</si>
  <si>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</si>
  <si>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</si>
  <si>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</si>
  <si>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</si>
  <si>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</si>
  <si>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</si>
  <si>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</si>
  <si>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</si>
  <si>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</si>
  <si>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</si>
  <si>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</si>
  <si>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</si>
  <si>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</si>
  <si>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</si>
  <si>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</si>
  <si>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</si>
  <si>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</si>
  <si>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</si>
  <si>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</si>
  <si>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</si>
  <si>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</si>
  <si>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</si>
  <si>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</si>
  <si>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</si>
  <si>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</si>
  <si>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</si>
  <si>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</si>
  <si>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</si>
  <si>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</si>
  <si>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</si>
  <si>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</si>
  <si>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</si>
  <si>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</si>
  <si>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</si>
  <si>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</si>
  <si>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</si>
  <si>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</si>
  <si>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</si>
  <si>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</si>
  <si>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</si>
  <si>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</si>
  <si>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</si>
  <si>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</si>
  <si>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</si>
  <si>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</si>
  <si>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</si>
  <si>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</si>
  <si>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</si>
  <si>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</si>
  <si>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</si>
  <si>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</si>
  <si>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</si>
  <si>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</si>
  <si>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</si>
  <si>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</si>
  <si>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</si>
  <si>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</si>
  <si>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</si>
  <si>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</si>
  <si>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</si>
  <si>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</si>
  <si>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</si>
  <si>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</si>
  <si>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</si>
  <si>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</si>
  <si>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</si>
  <si>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</si>
  <si>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</si>
  <si>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</si>
  <si>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</si>
  <si>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</si>
  <si>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</si>
  <si>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</si>
  <si>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</si>
  <si>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</si>
  <si>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</si>
  <si>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</si>
  <si>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</si>
  <si>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</si>
  <si>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</si>
  <si>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</si>
  <si>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</si>
  <si>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</si>
  <si>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</si>
  <si>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</si>
  <si>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</si>
  <si>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</si>
  <si>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</si>
  <si>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</si>
  <si>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</si>
  <si>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</si>
  <si>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</si>
  <si>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</si>
  <si>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</si>
  <si>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</si>
  <si>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</si>
  <si>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</si>
  <si>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</si>
  <si>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</si>
  <si>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</si>
  <si>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</si>
  <si>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</si>
  <si>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</si>
  <si>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</si>
  <si>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</si>
  <si>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</si>
  <si>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</si>
  <si>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</si>
  <si>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</si>
  <si>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</si>
  <si>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</si>
  <si>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</si>
  <si>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</si>
  <si>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</si>
  <si>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</si>
  <si>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</si>
  <si>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</si>
  <si>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</si>
  <si>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</si>
  <si>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</si>
  <si>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</si>
  <si>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</si>
  <si>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</si>
  <si>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</si>
  <si>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</si>
  <si>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</si>
  <si>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</si>
  <si>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</si>
  <si>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</si>
  <si>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</si>
  <si>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</si>
  <si>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</si>
  <si>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</si>
  <si>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</si>
  <si>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</si>
  <si>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</si>
  <si>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</si>
  <si>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</si>
  <si>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</si>
  <si>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</si>
  <si>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</si>
  <si>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</si>
  <si>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</si>
  <si>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</si>
  <si>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</si>
  <si>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</si>
  <si>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</si>
  <si>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</si>
  <si>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</si>
  <si>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</si>
  <si>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</si>
  <si>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</si>
  <si>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</si>
  <si>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</si>
  <si>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</si>
  <si>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</si>
  <si>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</si>
  <si>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</si>
  <si>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</si>
  <si>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</si>
  <si>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</si>
  <si>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</si>
  <si>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</si>
  <si>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</si>
  <si>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</si>
  <si>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</si>
  <si>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</si>
  <si>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</si>
  <si>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</si>
  <si>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</si>
  <si>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</si>
  <si>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</si>
  <si>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</si>
  <si>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</si>
  <si>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</si>
  <si>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</si>
  <si>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</si>
  <si>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</si>
  <si>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</si>
  <si>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</si>
  <si>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</si>
  <si>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</si>
  <si>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</si>
  <si>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</si>
  <si>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</si>
  <si>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</si>
  <si>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</si>
  <si>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</si>
  <si>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</si>
  <si>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</si>
  <si>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</si>
  <si>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</si>
  <si>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</si>
  <si>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</si>
  <si>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</si>
  <si>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</si>
  <si>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</si>
  <si>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</si>
  <si>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</si>
  <si>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</si>
  <si>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</si>
  <si>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</si>
  <si>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</si>
  <si>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</si>
  <si>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</si>
  <si>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</si>
  <si>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</si>
  <si>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</si>
  <si>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</si>
  <si>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</si>
  <si>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</si>
  <si>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</si>
  <si>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</si>
  <si>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</si>
  <si>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</si>
  <si>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</si>
  <si>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</si>
  <si>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</si>
  <si>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</si>
  <si>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</si>
  <si>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</si>
  <si>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</si>
  <si>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</si>
  <si>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</si>
  <si>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</si>
  <si>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</si>
  <si>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</si>
  <si>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</si>
  <si>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</si>
  <si>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</si>
  <si>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</si>
  <si>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</si>
  <si>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</si>
  <si>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</si>
  <si>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</si>
  <si>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</si>
  <si>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</si>
  <si>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</si>
  <si>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</si>
  <si>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</si>
  <si>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</si>
  <si>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</si>
  <si>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</si>
  <si>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</si>
  <si>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</si>
  <si>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</si>
  <si>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</si>
  <si>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</si>
  <si>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</si>
  <si>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</si>
  <si>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</si>
  <si>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</si>
  <si>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</si>
  <si>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</si>
  <si>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</si>
  <si>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</si>
  <si>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</si>
  <si>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</si>
  <si>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</si>
  <si>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</si>
  <si>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</si>
  <si>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</si>
  <si>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</si>
  <si>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</si>
  <si>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</si>
  <si>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</si>
  <si>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</si>
  <si>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</si>
  <si>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</si>
  <si>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</si>
  <si>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</si>
  <si>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</si>
  <si>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</si>
  <si>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</si>
  <si>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</si>
  <si>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</si>
  <si>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</si>
  <si>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</si>
  <si>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</si>
  <si>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</si>
  <si>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</si>
  <si>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</si>
  <si>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</si>
  <si>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</si>
  <si>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</si>
  <si>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</si>
  <si>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</si>
  <si>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</si>
  <si>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</si>
  <si>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</si>
  <si>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</si>
  <si>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</si>
  <si>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</si>
  <si>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</si>
  <si>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</si>
  <si>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</si>
  <si>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</si>
  <si>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</si>
  <si>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</si>
  <si>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</si>
  <si>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</si>
  <si>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</si>
  <si>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</si>
  <si>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</si>
  <si>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</si>
  <si>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</si>
  <si>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</si>
  <si>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</si>
  <si>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</si>
  <si>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</si>
  <si>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</si>
  <si>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</si>
  <si>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</si>
  <si>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</si>
  <si>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</si>
  <si>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</si>
  <si>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</si>
  <si>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</si>
  <si>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</si>
  <si>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</si>
  <si>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</si>
  <si>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</si>
  <si>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</si>
  <si>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</si>
  <si>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</si>
  <si>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</si>
  <si>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</si>
  <si>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</si>
  <si>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</si>
  <si>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</si>
  <si>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</si>
  <si>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</si>
  <si>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</si>
  <si>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</si>
  <si>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</si>
  <si>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</si>
  <si>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</si>
  <si>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</si>
  <si>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</si>
  <si>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</si>
  <si>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</si>
  <si>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</si>
  <si>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</si>
  <si>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</si>
  <si>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</si>
  <si>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</si>
  <si>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</si>
  <si>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</si>
  <si>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</si>
  <si>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</si>
  <si>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</si>
  <si>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</si>
  <si>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</si>
  <si>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</si>
  <si>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</si>
  <si>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</si>
  <si>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</si>
  <si>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</si>
  <si>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</si>
  <si>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</si>
  <si>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</si>
  <si>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</si>
  <si>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</si>
  <si>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</si>
  <si>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</si>
  <si>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</si>
  <si>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</si>
  <si>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</si>
  <si>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</si>
  <si>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</si>
  <si>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</si>
  <si>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</si>
  <si>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</si>
  <si>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</si>
  <si>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</si>
  <si>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</si>
  <si>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</si>
  <si>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</si>
  <si>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</si>
  <si>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</si>
  <si>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</si>
  <si>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</si>
  <si>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</si>
  <si>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</si>
  <si>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</si>
  <si>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</si>
  <si>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</si>
  <si>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</si>
  <si>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</si>
  <si>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</si>
  <si>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</si>
  <si>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</si>
  <si>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</si>
  <si>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</si>
  <si>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</si>
  <si>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</si>
  <si>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</si>
  <si>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</si>
  <si>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</si>
  <si>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</si>
  <si>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</si>
  <si>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</si>
  <si>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</si>
  <si>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</si>
  <si>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</si>
  <si>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</si>
  <si>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</si>
  <si>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</si>
  <si>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</si>
  <si>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</si>
  <si>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</si>
  <si>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</si>
  <si>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</si>
  <si>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</si>
  <si>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</si>
  <si>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</si>
  <si>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</si>
  <si>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</si>
  <si>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</si>
  <si>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</si>
  <si>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</si>
  <si>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</si>
  <si>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</si>
  <si>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</si>
  <si>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</si>
  <si>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</si>
  <si>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</si>
  <si>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</si>
  <si>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</si>
  <si>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</si>
  <si>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</si>
  <si>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</si>
  <si>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</si>
  <si>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</si>
  <si>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</si>
  <si>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</si>
  <si>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</si>
  <si>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</si>
  <si>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</si>
  <si>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</si>
  <si>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</si>
  <si>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</si>
  <si>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</si>
  <si>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</si>
  <si>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</si>
  <si>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</si>
  <si>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</si>
  <si>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</si>
  <si>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</si>
  <si>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</si>
  <si>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</si>
  <si>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</si>
  <si>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</si>
  <si>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</si>
  <si>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</si>
  <si>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</si>
  <si>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</si>
  <si>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</si>
  <si>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</si>
  <si>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</si>
  <si>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</si>
  <si>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</si>
  <si>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</si>
  <si>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</si>
  <si>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</si>
  <si>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</si>
  <si>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</si>
  <si>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</si>
  <si>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</si>
  <si>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</si>
  <si>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</si>
  <si>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</si>
  <si>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</si>
  <si>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</si>
  <si>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</si>
  <si>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</si>
  <si>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</si>
  <si>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</si>
  <si>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</si>
  <si>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</si>
  <si>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</si>
  <si>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</si>
  <si>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</si>
  <si>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</si>
  <si>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</si>
  <si>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</si>
  <si>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</si>
  <si>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</si>
  <si>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</si>
  <si>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</si>
  <si>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</si>
  <si>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</si>
  <si>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</si>
  <si>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</si>
  <si>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</si>
  <si>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</si>
  <si>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</si>
  <si>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</si>
  <si>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</si>
  <si>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</si>
  <si>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</si>
  <si>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</si>
  <si>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</si>
  <si>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</si>
  <si>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</si>
  <si>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</si>
  <si>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</si>
  <si>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</si>
  <si>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</si>
  <si>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</si>
  <si>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</si>
  <si>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</si>
  <si>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</si>
  <si>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</si>
  <si>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</si>
  <si>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</si>
  <si>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</si>
  <si>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</si>
  <si>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</si>
  <si>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</si>
  <si>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</si>
  <si>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</si>
  <si>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</si>
  <si>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</si>
  <si>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</si>
  <si>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</si>
  <si>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</si>
  <si>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</si>
  <si>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</si>
  <si>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</si>
  <si>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</si>
  <si>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</si>
  <si>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</si>
  <si>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</si>
  <si>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</si>
  <si>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</si>
  <si>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</si>
  <si>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</si>
  <si>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</si>
  <si>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</si>
  <si>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</si>
  <si>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</si>
  <si>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</si>
  <si>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</si>
  <si>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</si>
  <si>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</si>
  <si>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</si>
  <si>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</si>
  <si>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</si>
  <si>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</si>
  <si>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</si>
  <si>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</si>
  <si>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</si>
  <si>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</si>
  <si>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</si>
  <si>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</si>
  <si>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</si>
  <si>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</si>
  <si>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</si>
  <si>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</si>
  <si>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</si>
  <si>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</si>
  <si>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</si>
  <si>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</si>
  <si>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</si>
  <si>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</si>
  <si>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</si>
  <si>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</si>
  <si>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</si>
  <si>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</si>
  <si>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</si>
  <si>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</si>
  <si>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</si>
  <si>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</si>
  <si>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</si>
  <si>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</si>
  <si>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</si>
  <si>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</si>
  <si>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</si>
  <si>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</si>
  <si>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</si>
  <si>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</si>
  <si>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</si>
  <si>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</si>
  <si>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</si>
  <si>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</si>
  <si>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</si>
  <si>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</si>
  <si>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</si>
  <si>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</si>
  <si>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</si>
  <si>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</si>
  <si>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</si>
  <si>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</si>
  <si>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</si>
  <si>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</si>
  <si>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</si>
  <si>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</si>
  <si>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</si>
  <si>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</si>
  <si>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</si>
  <si>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</si>
  <si>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</si>
  <si>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</si>
  <si>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</si>
  <si>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</si>
  <si>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</si>
  <si>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</si>
  <si>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</si>
  <si>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</si>
  <si>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</si>
  <si>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</si>
  <si>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</si>
  <si>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</si>
  <si>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</si>
  <si>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</si>
  <si>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</si>
  <si>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</si>
  <si>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</si>
  <si>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</si>
  <si>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</si>
  <si>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</si>
  <si>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</si>
  <si>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</si>
  <si>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</si>
  <si>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</si>
  <si>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</si>
  <si>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</si>
  <si>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</si>
  <si>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</si>
  <si>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</si>
  <si>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</si>
  <si>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</si>
  <si>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</si>
  <si>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</si>
  <si>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</si>
  <si>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</si>
  <si>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</si>
  <si>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</si>
  <si>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</si>
  <si>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</si>
  <si>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</si>
  <si>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</si>
  <si>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</si>
  <si>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</si>
  <si>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</si>
  <si>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</si>
  <si>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</si>
  <si>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</si>
  <si>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</si>
  <si>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</si>
  <si>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</si>
  <si>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</si>
  <si>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</si>
  <si>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</si>
  <si>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</si>
  <si>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</si>
  <si>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</si>
  <si>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</si>
  <si>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</si>
  <si>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</si>
  <si>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</si>
  <si>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</si>
  <si>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</si>
  <si>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</si>
  <si>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</si>
  <si>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</si>
  <si>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</si>
  <si>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</si>
  <si>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</si>
  <si>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</si>
  <si>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</si>
  <si>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</si>
  <si>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</si>
  <si>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</si>
  <si>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</si>
  <si>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</si>
  <si>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</si>
  <si>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</si>
  <si>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</si>
  <si>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</si>
  <si>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</si>
  <si>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</si>
  <si>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</si>
  <si>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</si>
  <si>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</si>
  <si>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</si>
  <si>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</si>
  <si>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</si>
  <si>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</si>
  <si>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</si>
  <si>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</si>
  <si>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</si>
  <si>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</si>
  <si>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</si>
  <si>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</si>
  <si>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</si>
  <si>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</si>
  <si>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</si>
  <si>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</si>
  <si>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</si>
  <si>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</si>
  <si>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</si>
  <si>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</si>
  <si>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</si>
  <si>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</si>
  <si>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</si>
  <si>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</si>
  <si>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</si>
  <si>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</si>
  <si>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</si>
  <si>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</si>
  <si>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</si>
  <si>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</si>
  <si>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</si>
  <si>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</si>
  <si>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</si>
  <si>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</si>
  <si>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</si>
  <si>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</si>
  <si>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</si>
  <si>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</si>
  <si>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</si>
  <si>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</si>
  <si>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</si>
  <si>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</si>
  <si>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</si>
  <si>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</si>
  <si>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</si>
  <si>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</si>
  <si>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</si>
  <si>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</si>
  <si>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</si>
  <si>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</si>
  <si>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</si>
  <si>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</si>
  <si>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</si>
  <si>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</si>
  <si>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</si>
  <si>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</si>
  <si>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</si>
  <si>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</si>
  <si>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</si>
  <si>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</si>
  <si>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</si>
  <si>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</si>
  <si>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</si>
  <si>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</si>
  <si>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</si>
  <si>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</si>
  <si>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</si>
  <si>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</si>
  <si>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</si>
  <si>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</si>
  <si>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</si>
  <si>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</si>
  <si>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</si>
  <si>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</si>
  <si>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</si>
  <si>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</si>
  <si>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</si>
  <si>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</si>
  <si>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</si>
  <si>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</si>
  <si>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</si>
  <si>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</si>
  <si>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</si>
  <si>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</si>
  <si>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</si>
  <si>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</si>
  <si>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</si>
  <si>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</si>
  <si>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</si>
  <si>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</si>
  <si>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</si>
  <si>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</si>
  <si>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</si>
  <si>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</si>
  <si>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</si>
  <si>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</si>
  <si>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</si>
  <si>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</si>
  <si>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</si>
  <si>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</si>
  <si>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</si>
  <si>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</si>
  <si>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</si>
  <si>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</si>
  <si>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</si>
  <si>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</si>
  <si>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</si>
  <si>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</si>
  <si>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</si>
  <si>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</si>
  <si>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</si>
  <si>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</si>
  <si>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</si>
  <si>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</si>
  <si>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</si>
  <si>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</si>
  <si>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</si>
  <si>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</si>
  <si>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</si>
  <si>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</si>
  <si>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</si>
  <si>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</si>
  <si>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</si>
  <si>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</si>
  <si>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</si>
  <si>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</si>
  <si>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</si>
  <si>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</si>
  <si>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</si>
  <si>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</si>
  <si>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</si>
  <si>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</si>
  <si>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</si>
  <si>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</si>
  <si>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</si>
  <si>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</si>
  <si>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</si>
  <si>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</si>
  <si>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</si>
  <si>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</si>
  <si>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</si>
  <si>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</si>
  <si>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</si>
  <si>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</si>
  <si>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</si>
  <si>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</si>
  <si>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</si>
  <si>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</si>
  <si>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</si>
  <si>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</si>
  <si>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</si>
  <si>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</si>
  <si>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</si>
  <si>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</si>
  <si>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</si>
  <si>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</si>
  <si>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</si>
  <si>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</si>
  <si>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</si>
  <si>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</si>
  <si>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</si>
  <si>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</si>
  <si>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</si>
  <si>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</si>
  <si>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</si>
  <si>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</si>
  <si>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</si>
  <si>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</si>
  <si>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</si>
  <si>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</si>
  <si>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</si>
  <si>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</si>
  <si>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</si>
  <si>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</si>
  <si>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</si>
  <si>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</si>
  <si>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</si>
  <si>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</si>
  <si>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</si>
  <si>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</si>
  <si>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</si>
  <si>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</si>
  <si>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</si>
  <si>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</si>
  <si>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</si>
  <si>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</si>
  <si>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</si>
  <si>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</si>
  <si>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</si>
  <si>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</si>
  <si>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</si>
  <si>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</si>
  <si>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</si>
  <si>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</si>
  <si>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</si>
  <si>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</si>
  <si>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</si>
  <si>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</si>
  <si>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</si>
  <si>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</si>
  <si>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</si>
  <si>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</si>
  <si>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</si>
  <si>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</si>
  <si>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</si>
  <si>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</si>
  <si>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</si>
  <si>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</si>
  <si>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</si>
  <si>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</si>
  <si>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</si>
  <si>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</si>
  <si>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</si>
  <si>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</si>
  <si>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</si>
  <si>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</si>
  <si>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</si>
  <si>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</si>
  <si>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</si>
  <si>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</si>
  <si>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</si>
  <si>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</si>
  <si>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</si>
  <si>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</si>
  <si>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</si>
  <si>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</si>
  <si>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</si>
  <si>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</si>
  <si>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</si>
  <si>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</si>
  <si>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</si>
  <si>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</si>
  <si>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</si>
  <si>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</si>
  <si>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</si>
  <si>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</si>
  <si>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</si>
  <si>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</si>
  <si>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</si>
  <si>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</si>
  <si>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</si>
  <si>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</si>
  <si>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</si>
  <si>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</si>
  <si>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</si>
  <si>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</si>
  <si>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</si>
  <si>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</si>
  <si>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</si>
  <si>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</si>
  <si>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</si>
  <si>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</si>
  <si>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</si>
  <si>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</si>
  <si>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</si>
  <si>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</si>
  <si>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</si>
  <si>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</si>
  <si>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</si>
  <si>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</si>
  <si>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</si>
  <si>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</si>
  <si>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</si>
  <si>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</si>
  <si>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</si>
  <si>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</si>
  <si>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</si>
  <si>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</si>
  <si>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</si>
  <si>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</si>
  <si>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</si>
  <si>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</si>
  <si>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</si>
  <si>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</si>
  <si>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</si>
  <si>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</si>
  <si>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</si>
  <si>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</si>
  <si>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</si>
  <si>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</si>
  <si>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</si>
  <si>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</si>
  <si>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</si>
  <si>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</si>
  <si>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</si>
  <si>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</si>
  <si>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</si>
  <si>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</si>
  <si>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</si>
  <si>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</si>
  <si>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</si>
  <si>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</si>
  <si>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</si>
  <si>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</si>
  <si>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</si>
  <si>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</si>
  <si>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</si>
  <si>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</si>
  <si>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</si>
  <si>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</si>
  <si>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</si>
  <si>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</si>
  <si>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</si>
  <si>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</si>
  <si>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</si>
  <si>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</si>
  <si>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</si>
  <si>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</si>
  <si>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</si>
  <si>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</si>
  <si>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</si>
  <si>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</si>
  <si>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</si>
  <si>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</si>
  <si>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</si>
  <si>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</si>
  <si>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</si>
  <si>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</si>
  <si>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</si>
  <si>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</si>
  <si>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</si>
  <si>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</si>
  <si>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</si>
  <si>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</si>
  <si>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</si>
  <si>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</si>
  <si>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</si>
  <si>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</si>
  <si>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</si>
  <si>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</si>
  <si>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</si>
  <si>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</si>
  <si>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</si>
  <si>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</si>
  <si>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</si>
  <si>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</si>
  <si>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</si>
  <si>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</si>
  <si>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</si>
  <si>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</si>
  <si>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</si>
  <si>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</si>
  <si>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</si>
  <si>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</si>
  <si>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</si>
  <si>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</si>
  <si>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</si>
  <si>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</si>
  <si>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</si>
  <si>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</si>
  <si>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</si>
  <si>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</si>
  <si>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</si>
  <si>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</si>
  <si>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</si>
  <si>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</si>
  <si>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</si>
  <si>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</si>
  <si>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</si>
  <si>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</si>
  <si>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</si>
  <si>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</si>
  <si>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</si>
  <si>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</si>
  <si>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</si>
  <si>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</si>
  <si>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</si>
  <si>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</si>
  <si>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</si>
  <si>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</si>
  <si>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</si>
  <si>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</si>
  <si>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</si>
  <si>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</si>
  <si>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</si>
  <si>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</si>
  <si>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</si>
  <si>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</si>
  <si>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</si>
  <si>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</si>
  <si>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</si>
  <si>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</si>
  <si>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</si>
  <si>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</si>
  <si>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</si>
  <si>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</si>
  <si>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</si>
  <si>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</si>
  <si>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</si>
  <si>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</si>
  <si>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</si>
  <si>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</si>
  <si>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</si>
  <si>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</si>
  <si>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</si>
  <si>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</si>
  <si>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</si>
  <si>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</si>
  <si>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</si>
  <si>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</si>
  <si>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</si>
  <si>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</si>
  <si>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</si>
  <si>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</si>
  <si>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</si>
  <si>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</si>
  <si>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</si>
  <si>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</si>
  <si>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</si>
  <si>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</si>
  <si>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</si>
  <si>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</si>
  <si>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</si>
  <si>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</si>
  <si>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</si>
  <si>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</si>
  <si>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</si>
  <si>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</si>
  <si>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</si>
  <si>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</si>
  <si>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</si>
  <si>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</si>
  <si>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</si>
  <si>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</si>
  <si>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</si>
  <si>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</si>
  <si>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</si>
  <si>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</si>
  <si>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</si>
  <si>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</si>
  <si>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</si>
  <si>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</si>
  <si>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</si>
  <si>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</si>
  <si>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</si>
  <si>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</si>
  <si>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</si>
  <si>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</si>
  <si>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</si>
  <si>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</si>
  <si>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</si>
  <si>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</si>
  <si>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</si>
  <si>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</si>
  <si>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</si>
  <si>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</si>
  <si>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</si>
  <si>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</si>
  <si>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</si>
  <si>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</si>
  <si>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</si>
  <si>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</si>
  <si>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</si>
  <si>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</si>
  <si>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</si>
  <si>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</si>
  <si>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</si>
  <si>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</si>
  <si>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</si>
  <si>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</si>
  <si>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</si>
  <si>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</si>
  <si>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</si>
  <si>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</si>
  <si>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</si>
  <si>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</si>
  <si>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</si>
  <si>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</si>
  <si>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</si>
  <si>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</si>
  <si>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</si>
  <si>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</si>
  <si>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</si>
  <si>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</si>
  <si>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</si>
  <si>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</si>
  <si>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</si>
  <si>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</si>
  <si>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</si>
  <si>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</si>
  <si>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</si>
  <si>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</si>
  <si>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</si>
  <si>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</si>
  <si>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</si>
  <si>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</si>
  <si>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</si>
  <si>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</si>
  <si>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</si>
  <si>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</si>
  <si>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</si>
  <si>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</si>
  <si>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</si>
  <si>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</si>
  <si>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</si>
  <si>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</si>
  <si>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</si>
  <si>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</si>
  <si>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</si>
  <si>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</si>
  <si>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</si>
  <si>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</si>
  <si>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</si>
  <si>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</si>
  <si>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</si>
  <si>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</si>
  <si>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</si>
  <si>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</si>
  <si>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</si>
  <si>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</si>
  <si>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</si>
  <si>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</si>
  <si>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</si>
  <si>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</si>
  <si>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</si>
  <si>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</si>
  <si>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</si>
  <si>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</si>
  <si>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</si>
  <si>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</si>
  <si>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</si>
  <si>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</si>
  <si>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</si>
  <si>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</si>
  <si>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</si>
  <si>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</si>
  <si>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</si>
  <si>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</si>
  <si>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</si>
  <si>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</si>
  <si>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</si>
  <si>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</si>
  <si>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</si>
  <si>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</si>
  <si>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</si>
  <si>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</si>
  <si>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</si>
  <si>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</si>
  <si>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</si>
  <si>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</si>
  <si>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</si>
  <si>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</si>
  <si>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</si>
  <si>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</si>
  <si>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</si>
  <si>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</si>
  <si>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</si>
  <si>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</si>
  <si>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</si>
  <si>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</si>
  <si>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</si>
  <si>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</si>
  <si>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</si>
  <si>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</si>
  <si>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</si>
  <si>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</si>
  <si>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</si>
  <si>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</si>
  <si>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</si>
  <si>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</si>
  <si>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</si>
  <si>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</si>
  <si>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</si>
  <si>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</si>
  <si>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</si>
  <si>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</si>
  <si>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</si>
  <si>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</si>
  <si>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</si>
  <si>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</si>
  <si>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</si>
  <si>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</si>
  <si>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</si>
  <si>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</si>
  <si>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</si>
  <si>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</si>
  <si>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</si>
  <si>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</si>
  <si>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</si>
  <si>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</si>
  <si>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</si>
  <si>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</si>
  <si>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</si>
  <si>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</si>
  <si>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</si>
  <si>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</si>
  <si>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</si>
  <si>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</si>
  <si>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</si>
  <si>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</si>
  <si>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</si>
  <si>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</si>
  <si>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</si>
  <si>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</si>
  <si>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</si>
  <si>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</si>
  <si>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</si>
  <si>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</si>
  <si>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</si>
  <si>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</si>
  <si>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</si>
  <si>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</si>
  <si>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</si>
  <si>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</si>
  <si>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</si>
  <si>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</si>
  <si>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</si>
  <si>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</si>
  <si>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</si>
  <si>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</si>
  <si>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</si>
  <si>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</si>
  <si>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</si>
  <si>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</si>
  <si>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</si>
  <si>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</si>
  <si>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</si>
  <si>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</si>
  <si>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</si>
  <si>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</si>
  <si>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</si>
  <si>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</si>
  <si>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</si>
  <si>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</si>
  <si>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</si>
  <si>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</si>
  <si>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</si>
  <si>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</si>
  <si>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</si>
  <si>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</si>
  <si>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</si>
  <si>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</si>
  <si>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</si>
  <si>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</si>
  <si>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</si>
  <si>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</si>
  <si>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</si>
  <si>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</si>
  <si>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</si>
  <si>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</si>
  <si>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</si>
  <si>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</si>
  <si>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</si>
  <si>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</si>
  <si>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</si>
  <si>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</si>
  <si>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</si>
  <si>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</si>
  <si>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</si>
  <si>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</si>
  <si>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</si>
  <si>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</si>
  <si>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</si>
  <si>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</si>
  <si>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</si>
  <si>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</si>
  <si>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</si>
  <si>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</si>
  <si>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</si>
  <si>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</si>
  <si>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</si>
  <si>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</si>
  <si>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</si>
  <si>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</si>
  <si>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</si>
  <si>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</si>
  <si>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</si>
  <si>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</si>
  <si>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</si>
  <si>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</si>
  <si>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</si>
  <si>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</si>
  <si>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</si>
  <si>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</si>
  <si>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</si>
  <si>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</si>
  <si>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</si>
  <si>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</si>
  <si>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</si>
  <si>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</si>
  <si>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</si>
  <si>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</si>
  <si>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</si>
  <si>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</si>
  <si>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</si>
  <si>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</si>
  <si>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</si>
  <si>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</si>
  <si>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</si>
  <si>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</si>
  <si>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</si>
  <si>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</si>
  <si>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</si>
  <si>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</si>
  <si>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</si>
  <si>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</si>
  <si>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</si>
  <si>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</si>
  <si>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</si>
  <si>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</si>
  <si>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</si>
  <si>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</si>
  <si>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</si>
  <si>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</si>
  <si>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</si>
  <si>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</si>
  <si>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</si>
  <si>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</si>
  <si>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</si>
  <si>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</si>
  <si>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</si>
  <si>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</si>
  <si>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</si>
  <si>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</si>
  <si>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</si>
  <si>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</si>
  <si>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</si>
  <si>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</si>
  <si>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</si>
  <si>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</si>
  <si>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</si>
  <si>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</si>
  <si>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</si>
  <si>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</si>
  <si>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</si>
  <si>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</si>
  <si>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</si>
  <si>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</si>
  <si>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</si>
  <si>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</si>
  <si>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</si>
  <si>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</si>
  <si>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</si>
  <si>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</si>
  <si>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</si>
  <si>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</si>
  <si>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</si>
  <si>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</si>
  <si>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</si>
  <si>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</si>
  <si>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</si>
  <si>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</si>
  <si>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</si>
  <si>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</si>
  <si>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</si>
  <si>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</si>
  <si>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</si>
  <si>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</si>
  <si>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</si>
  <si>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</si>
  <si>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</si>
  <si>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</si>
  <si>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</si>
  <si>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</si>
  <si>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</si>
  <si>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</si>
  <si>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</si>
  <si>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</si>
  <si>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</si>
  <si>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</si>
  <si>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</si>
  <si>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</si>
  <si>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</si>
  <si>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</si>
  <si>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</si>
  <si>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</si>
  <si>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</si>
  <si>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</si>
  <si>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</si>
  <si>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</si>
  <si>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</si>
  <si>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</si>
  <si>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</si>
  <si>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</si>
  <si>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</si>
  <si>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</si>
  <si>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</si>
  <si>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</si>
  <si>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</si>
  <si>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</si>
  <si>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</si>
  <si>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</si>
  <si>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</si>
  <si>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</si>
  <si>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</si>
  <si>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</si>
  <si>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</si>
  <si>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</si>
  <si>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</si>
  <si>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</si>
  <si>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</si>
  <si>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</si>
  <si>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</si>
  <si>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</si>
  <si>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</si>
  <si>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</si>
  <si>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</si>
  <si>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</si>
  <si>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</si>
  <si>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</si>
  <si>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</si>
  <si>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</si>
  <si>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</si>
  <si>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</si>
  <si>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</si>
  <si>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</si>
  <si>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</si>
  <si>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</si>
  <si>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</si>
  <si>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</si>
  <si>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</si>
  <si>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</si>
  <si>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</si>
  <si>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</si>
  <si>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</si>
  <si>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</si>
  <si>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</si>
  <si>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</si>
  <si>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</si>
  <si>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</si>
  <si>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</si>
  <si>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</si>
  <si>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</si>
  <si>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</si>
  <si>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</si>
  <si>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</si>
  <si>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</si>
  <si>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</si>
  <si>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</si>
  <si>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</si>
  <si>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</si>
  <si>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</si>
  <si>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</si>
  <si>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</si>
  <si>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</si>
  <si>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</si>
  <si>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</si>
  <si>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</si>
  <si>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</si>
  <si>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</si>
  <si>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</si>
  <si>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</si>
  <si>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</si>
  <si>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</si>
  <si>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</si>
  <si>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</si>
  <si>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</si>
  <si>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</si>
  <si>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</si>
  <si>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</si>
  <si>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</si>
  <si>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</si>
  <si>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</si>
  <si>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</si>
  <si>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</si>
  <si>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</si>
  <si>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</si>
  <si>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</si>
  <si>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</si>
  <si>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</si>
  <si>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</si>
  <si>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</si>
  <si>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</si>
  <si>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</si>
  <si>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</si>
  <si>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</si>
  <si>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</si>
  <si>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</si>
  <si>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</si>
  <si>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</si>
  <si>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</si>
  <si>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</si>
  <si>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</si>
  <si>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</si>
  <si>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</si>
  <si>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</si>
  <si>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</si>
  <si>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</si>
  <si>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</si>
  <si>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</si>
  <si>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</si>
  <si>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</si>
  <si>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</si>
  <si>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</si>
  <si>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</si>
  <si>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</si>
  <si>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</si>
  <si>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</si>
  <si>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</si>
  <si>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</si>
  <si>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</si>
  <si>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</si>
  <si>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</si>
  <si>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</si>
  <si>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</si>
  <si>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</si>
  <si>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</si>
  <si>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</si>
  <si>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</si>
  <si>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</si>
  <si>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</si>
  <si>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</si>
  <si>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</si>
  <si>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</si>
  <si>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</si>
  <si>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</si>
  <si>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</si>
  <si>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</si>
  <si>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</si>
  <si>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</si>
  <si>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</si>
  <si>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</si>
  <si>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</si>
  <si>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</si>
  <si>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</si>
  <si>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</si>
  <si>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</si>
  <si>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</si>
  <si>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</si>
  <si>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</si>
  <si>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</si>
  <si>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</si>
  <si>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</si>
  <si>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</si>
  <si>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</si>
  <si>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</si>
  <si>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</si>
  <si>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</si>
  <si>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</si>
  <si>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</si>
  <si>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</si>
  <si>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</si>
  <si>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</si>
  <si>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</si>
  <si>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</si>
  <si>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</si>
  <si>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</si>
  <si>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</si>
  <si>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</si>
  <si>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</si>
  <si>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</si>
  <si>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</si>
  <si>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</si>
  <si>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</si>
  <si>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</si>
  <si>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</si>
  <si>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</si>
  <si>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</si>
  <si>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</si>
  <si>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</si>
  <si>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</si>
  <si>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</si>
  <si>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</si>
  <si>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</si>
  <si>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</si>
  <si>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</si>
  <si>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</si>
  <si>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</si>
  <si>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</si>
  <si>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</si>
  <si>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</si>
  <si>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</si>
  <si>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</si>
  <si>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</si>
  <si>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</si>
  <si>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</si>
  <si>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</si>
  <si>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</si>
  <si>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</si>
  <si>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</si>
  <si>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</si>
  <si>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</si>
  <si>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</si>
  <si>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</si>
  <si>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</si>
  <si>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</si>
  <si>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</si>
  <si>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</si>
  <si>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</si>
  <si>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</si>
  <si>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</si>
  <si>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</si>
  <si>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</si>
  <si>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</si>
  <si>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</si>
  <si>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</si>
  <si>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</si>
  <si>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</si>
  <si>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</si>
  <si>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</si>
  <si>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</si>
  <si>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</si>
  <si>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</si>
  <si>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</si>
  <si>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</si>
  <si>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</si>
  <si>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</si>
  <si>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</si>
  <si>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</si>
  <si>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</si>
  <si>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</si>
  <si>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</si>
  <si>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</si>
  <si>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</si>
  <si>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</si>
  <si>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</si>
  <si>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</si>
  <si>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</si>
  <si>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</si>
  <si>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</si>
  <si>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</si>
  <si>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</si>
  <si>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</si>
  <si>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</si>
  <si>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</si>
  <si>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</si>
  <si>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</si>
  <si>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</si>
  <si>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</si>
  <si>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</si>
  <si>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</si>
  <si>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</si>
  <si>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</si>
  <si>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</si>
  <si>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</si>
  <si>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</si>
  <si>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</si>
  <si>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</si>
  <si>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</si>
  <si>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</si>
  <si>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</si>
  <si>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</si>
  <si>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</si>
  <si>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</si>
  <si>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</si>
  <si>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</si>
  <si>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</si>
  <si>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</si>
  <si>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</si>
  <si>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</si>
  <si>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</si>
  <si>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</si>
  <si>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</si>
  <si>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</si>
  <si>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</si>
  <si>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</si>
  <si>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</si>
  <si>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</si>
  <si>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</si>
  <si>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</si>
  <si>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</si>
  <si>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</si>
  <si>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</si>
  <si>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</si>
  <si>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</si>
  <si>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</si>
  <si>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</si>
  <si>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</si>
  <si>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</si>
  <si>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</si>
  <si>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</si>
  <si>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</si>
  <si>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</si>
  <si>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</si>
  <si>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</si>
  <si>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</si>
  <si>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</si>
  <si>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</si>
  <si>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</si>
  <si>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</si>
  <si>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</si>
  <si>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</si>
  <si>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</si>
  <si>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</si>
  <si>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</si>
  <si>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</si>
  <si>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</si>
  <si>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</si>
  <si>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</si>
  <si>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</si>
  <si>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</si>
  <si>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</si>
  <si>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</si>
  <si>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</si>
  <si>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</si>
  <si>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</si>
  <si>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</si>
  <si>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</si>
  <si>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</si>
  <si>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</si>
  <si>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</si>
  <si>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</si>
  <si>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</si>
  <si>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</si>
  <si>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</si>
  <si>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</si>
  <si>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</si>
  <si>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</si>
  <si>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</si>
  <si>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</si>
  <si>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</si>
  <si>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</si>
  <si>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</si>
  <si>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</si>
  <si>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</si>
  <si>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</si>
  <si>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</si>
  <si>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</si>
  <si>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</si>
  <si>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</si>
  <si>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</si>
  <si>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</si>
  <si>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</si>
  <si>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</si>
  <si>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</si>
  <si>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</si>
  <si>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</si>
  <si>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</si>
  <si>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</si>
  <si>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</si>
  <si>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</si>
  <si>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</si>
  <si>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</si>
  <si>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</si>
  <si>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</si>
  <si>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</si>
  <si>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</si>
  <si>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</si>
  <si>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</si>
  <si>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</si>
  <si>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</si>
  <si>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</si>
  <si>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</si>
  <si>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</si>
  <si>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</si>
  <si>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</si>
  <si>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</si>
  <si>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</si>
  <si>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</si>
  <si>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</si>
  <si>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</si>
  <si>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</si>
  <si>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</si>
  <si>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</si>
  <si>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</si>
  <si>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</si>
  <si>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</si>
  <si>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</si>
  <si>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</si>
  <si>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</si>
  <si>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</si>
  <si>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</si>
  <si>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</si>
  <si>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</si>
  <si>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</si>
  <si>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</si>
  <si>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</si>
  <si>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</si>
  <si>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</si>
  <si>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</si>
  <si>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</si>
  <si>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</si>
  <si>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</si>
  <si>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</si>
  <si>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</si>
  <si>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</si>
  <si>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</si>
  <si>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</si>
  <si>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</si>
  <si>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</si>
  <si>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</si>
  <si>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</si>
  <si>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</si>
  <si>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</si>
  <si>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</si>
  <si>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</si>
  <si>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</si>
  <si>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</si>
  <si>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</si>
  <si>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</si>
  <si>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</si>
  <si>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</si>
  <si>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</si>
  <si>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</si>
  <si>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</si>
  <si>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</si>
  <si>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</si>
  <si>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</si>
  <si>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</si>
  <si>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</si>
  <si>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</si>
  <si>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</si>
  <si>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</si>
  <si>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</si>
  <si>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</si>
  <si>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</si>
  <si>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</si>
  <si>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</si>
  <si>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</si>
  <si>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</si>
  <si>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</si>
  <si>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</si>
  <si>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</si>
  <si>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</si>
  <si>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</si>
  <si>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</si>
  <si>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</si>
  <si>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</si>
  <si>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</si>
  <si>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</si>
  <si>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</si>
  <si>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</si>
  <si>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</si>
  <si>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</si>
  <si>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</si>
  <si>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</si>
  <si>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</si>
  <si>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</si>
  <si>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</si>
  <si>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</si>
  <si>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</si>
  <si>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</si>
  <si>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</si>
  <si>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</si>
  <si>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</si>
  <si>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</si>
  <si>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</si>
  <si>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</si>
  <si>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</si>
  <si>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</si>
  <si>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</si>
  <si>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</si>
  <si>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</si>
  <si>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</si>
  <si>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</si>
  <si>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</si>
  <si>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</si>
  <si>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</si>
  <si>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</si>
  <si>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</si>
  <si>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</si>
  <si>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</si>
  <si>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</si>
  <si>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</si>
  <si>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</si>
  <si>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</si>
  <si>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</si>
  <si>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</si>
  <si>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</si>
  <si>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</si>
  <si>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</si>
  <si>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</si>
  <si>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</si>
  <si>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</si>
  <si>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</si>
  <si>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</si>
  <si>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</si>
  <si>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</si>
  <si>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</si>
  <si>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</si>
  <si>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</si>
  <si>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</si>
  <si>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</si>
  <si>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</si>
  <si>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</si>
  <si>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</si>
  <si>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</si>
  <si>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</si>
  <si>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</si>
  <si>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</si>
  <si>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</si>
  <si>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</si>
  <si>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</si>
  <si>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</si>
  <si>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</si>
  <si>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</si>
  <si>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</si>
  <si>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</si>
  <si>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</si>
  <si>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</si>
  <si>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</si>
  <si>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</si>
  <si>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</si>
  <si>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</si>
  <si>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</si>
  <si>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</si>
  <si>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</si>
  <si>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</si>
  <si>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</si>
  <si>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</si>
  <si>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</si>
  <si>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</si>
  <si>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</si>
  <si>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</si>
  <si>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</si>
  <si>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</si>
  <si>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</si>
  <si>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</si>
  <si>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</si>
  <si>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</si>
  <si>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</si>
  <si>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</si>
  <si>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</si>
  <si>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</si>
  <si>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</si>
  <si>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</si>
  <si>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</si>
  <si>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</si>
  <si>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</si>
  <si>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</si>
  <si>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</si>
  <si>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</si>
  <si>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</si>
  <si>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</si>
  <si>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</si>
  <si>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</si>
  <si>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</si>
  <si>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</si>
  <si>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</si>
  <si>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</si>
  <si>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</si>
  <si>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</si>
  <si>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</si>
  <si>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</si>
  <si>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</si>
  <si>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</si>
  <si>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</si>
  <si>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</si>
  <si>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</si>
  <si>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</si>
  <si>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</si>
  <si>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</si>
  <si>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</si>
  <si>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</si>
  <si>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</si>
  <si>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</si>
  <si>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</si>
  <si>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</si>
  <si>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</si>
  <si>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</si>
  <si>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</si>
  <si>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</si>
  <si>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</si>
  <si>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</si>
  <si>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</si>
  <si>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</si>
  <si>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</si>
  <si>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</si>
  <si>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</si>
  <si>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</si>
  <si>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</si>
  <si>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</si>
  <si>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</si>
  <si>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</si>
  <si>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</si>
  <si>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</si>
  <si>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</si>
  <si>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</si>
  <si>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</si>
  <si>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</si>
  <si>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</si>
  <si>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</si>
  <si>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</si>
  <si>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</si>
  <si>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</si>
  <si>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</si>
  <si>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</si>
  <si>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</si>
  <si>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</si>
  <si>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</si>
  <si>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</si>
  <si>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</si>
  <si>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</si>
  <si>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</si>
  <si>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</si>
  <si>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</si>
  <si>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</si>
  <si>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</si>
  <si>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</si>
  <si>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</si>
  <si>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</si>
  <si>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</si>
  <si>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</si>
  <si>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</si>
  <si>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</si>
  <si>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</si>
  <si>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</si>
  <si>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</si>
  <si>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</si>
  <si>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</si>
  <si>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</si>
  <si>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</si>
  <si>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</si>
  <si>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</si>
  <si>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</si>
  <si>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</si>
  <si>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</si>
  <si>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</si>
  <si>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</si>
  <si>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</si>
  <si>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</si>
  <si>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</si>
  <si>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</si>
  <si>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</si>
  <si>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</si>
  <si>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</si>
  <si>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</si>
  <si>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</si>
  <si>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</si>
  <si>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</si>
  <si>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</si>
  <si>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</si>
  <si>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</si>
  <si>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</si>
  <si>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</si>
  <si>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</si>
  <si>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</si>
  <si>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</si>
  <si>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</si>
  <si>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</si>
  <si>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</si>
  <si>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</si>
  <si>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</si>
  <si>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</si>
  <si>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</si>
  <si>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</si>
  <si>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</si>
  <si>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</si>
  <si>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</si>
  <si>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</si>
  <si>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</si>
  <si>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</si>
  <si>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</si>
  <si>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</si>
  <si>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</si>
  <si>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</si>
  <si>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</si>
  <si>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</si>
  <si>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</si>
  <si>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</si>
  <si>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</si>
  <si>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</si>
  <si>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</si>
  <si>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</si>
  <si>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</si>
  <si>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</si>
  <si>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</si>
  <si>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</si>
  <si>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</si>
  <si>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</si>
  <si>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</si>
  <si>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</si>
  <si>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</si>
  <si>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</si>
  <si>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</si>
  <si>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</si>
  <si>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</si>
  <si>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</si>
  <si>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</si>
  <si>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</si>
  <si>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</si>
  <si>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</si>
  <si>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</si>
  <si>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</si>
  <si>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</si>
  <si>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</si>
  <si>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</si>
  <si>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</si>
  <si>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</si>
  <si>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</si>
  <si>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</si>
  <si>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</si>
  <si>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</si>
  <si>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</si>
  <si>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</si>
  <si>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</si>
  <si>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</si>
  <si>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</si>
  <si>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</si>
  <si>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</si>
  <si>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</si>
  <si>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</si>
  <si>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</si>
  <si>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</si>
  <si>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</si>
  <si>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</si>
  <si>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</si>
  <si>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</si>
  <si>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</si>
  <si>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</si>
  <si>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</si>
  <si>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</si>
  <si>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</si>
  <si>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</si>
  <si>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</si>
  <si>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</si>
  <si>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</si>
  <si>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</si>
  <si>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</si>
  <si>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</si>
  <si>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</si>
  <si>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</si>
  <si>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</si>
  <si>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</si>
  <si>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</si>
  <si>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</si>
  <si>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</si>
  <si>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</si>
  <si>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</si>
  <si>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</si>
  <si>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</si>
  <si>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</si>
  <si>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</si>
  <si>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</si>
  <si>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</si>
  <si>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</si>
  <si>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</si>
  <si>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</si>
  <si>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</si>
  <si>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</si>
  <si>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</si>
  <si>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</si>
  <si>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</si>
  <si>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</si>
  <si>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</si>
  <si>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</si>
  <si>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</si>
  <si>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</si>
  <si>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</si>
  <si>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</si>
  <si>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</si>
  <si>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</si>
  <si>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</si>
  <si>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</si>
  <si>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</si>
  <si>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</si>
  <si>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</si>
  <si>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</si>
  <si>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</si>
  <si>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</si>
  <si>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</si>
  <si>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</si>
  <si>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</si>
  <si>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</si>
  <si>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</si>
  <si>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</si>
  <si>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</si>
  <si>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</si>
  <si>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</si>
  <si>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</si>
  <si>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</si>
  <si>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</si>
  <si>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</si>
  <si>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</si>
  <si>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</si>
  <si>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</si>
  <si>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</si>
  <si>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</si>
  <si>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</si>
  <si>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</si>
  <si>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</si>
  <si>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</si>
  <si>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</si>
  <si>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</si>
  <si>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</si>
  <si>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</si>
  <si>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</si>
  <si>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</si>
  <si>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</si>
  <si>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</si>
  <si>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</si>
  <si>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</si>
  <si>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</si>
  <si>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</si>
  <si>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</si>
  <si>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</si>
  <si>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</si>
  <si>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</si>
  <si>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</si>
  <si>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</si>
  <si>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</si>
  <si>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</si>
  <si>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</si>
  <si>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</si>
  <si>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</si>
  <si>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</si>
  <si>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</si>
  <si>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</si>
  <si>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</si>
  <si>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</si>
  <si>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</si>
  <si>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</si>
  <si>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</si>
  <si>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</si>
  <si>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</si>
  <si>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</si>
  <si>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</si>
  <si>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</si>
  <si>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</si>
  <si>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</si>
  <si>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</si>
  <si>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</si>
  <si>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</si>
  <si>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</si>
  <si>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</si>
  <si>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</si>
  <si>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</si>
  <si>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</si>
  <si>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</si>
  <si>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</si>
  <si>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</si>
  <si>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</si>
  <si>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</si>
  <si>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</si>
  <si>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</si>
  <si>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</si>
  <si>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</si>
  <si>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</si>
  <si>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</si>
  <si>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</si>
  <si>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</si>
  <si>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</si>
  <si>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</si>
  <si>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</si>
  <si>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</si>
  <si>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</si>
  <si>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</si>
  <si>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</si>
  <si>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</si>
  <si>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</si>
  <si>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</si>
  <si>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</si>
  <si>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</si>
  <si>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</si>
  <si>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</si>
  <si>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</si>
  <si>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</si>
  <si>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</si>
  <si>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</si>
  <si>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</si>
  <si>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</si>
  <si>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</si>
  <si>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</si>
  <si>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</si>
  <si>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</si>
  <si>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</si>
  <si>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</si>
  <si>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</si>
  <si>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</si>
  <si>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</si>
  <si>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</si>
  <si>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</si>
  <si>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</si>
  <si>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</si>
  <si>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</si>
  <si>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</si>
  <si>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</si>
  <si>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</si>
  <si>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</si>
  <si>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</si>
  <si>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</si>
  <si>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</si>
  <si>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</si>
  <si>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</si>
  <si>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</si>
  <si>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</si>
  <si>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</si>
  <si>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</si>
  <si>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</si>
  <si>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</si>
  <si>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</si>
  <si>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</si>
  <si>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</si>
  <si>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</si>
  <si>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</si>
  <si>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</si>
  <si>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</si>
  <si>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</si>
  <si>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</si>
  <si>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</si>
  <si>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</si>
  <si>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</si>
  <si>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</si>
  <si>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</si>
  <si>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</si>
  <si>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</si>
  <si>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</si>
  <si>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</si>
  <si>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</si>
  <si>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</si>
  <si>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</si>
  <si>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</si>
  <si>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</si>
  <si>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</si>
  <si>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</si>
  <si>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</si>
  <si>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</si>
  <si>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</si>
  <si>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</si>
  <si>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</si>
  <si>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</si>
  <si>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</si>
  <si>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</si>
  <si>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</si>
  <si>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</si>
  <si>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</si>
  <si>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</si>
  <si>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</si>
  <si>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</si>
  <si>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</si>
  <si>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</si>
  <si>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</si>
  <si>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</si>
  <si>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</si>
  <si>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</si>
  <si>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</si>
  <si>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</si>
  <si>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</si>
  <si>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</si>
  <si>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</si>
  <si>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</si>
  <si>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</si>
  <si>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</si>
  <si>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</si>
  <si>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</si>
  <si>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</si>
  <si>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</si>
  <si>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</si>
  <si>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</si>
  <si>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</si>
  <si>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</si>
  <si>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</si>
  <si>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</si>
  <si>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</si>
  <si>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</si>
  <si>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</si>
  <si>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</si>
  <si>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</si>
  <si>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</si>
  <si>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</si>
  <si>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</si>
  <si>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</si>
  <si>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</si>
  <si>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</si>
  <si>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</si>
  <si>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</si>
  <si>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</si>
  <si>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</si>
  <si>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</si>
  <si>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</si>
  <si>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</si>
  <si>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</si>
  <si>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</si>
  <si>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</si>
  <si>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</si>
  <si>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</si>
  <si>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</si>
  <si>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</si>
  <si>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</si>
  <si>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</si>
  <si>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</si>
  <si>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</si>
  <si>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</si>
  <si>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</si>
  <si>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</si>
  <si>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</si>
  <si>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</si>
  <si>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</si>
  <si>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</si>
  <si>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</si>
  <si>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</si>
  <si>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</si>
  <si>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</si>
  <si>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</si>
  <si>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</si>
  <si>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</si>
  <si>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</si>
  <si>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</si>
  <si>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</si>
  <si>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</si>
  <si>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</si>
  <si>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</si>
  <si>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</si>
  <si>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</si>
  <si>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</si>
  <si>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</si>
  <si>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</si>
  <si>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</si>
  <si>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</si>
  <si>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</si>
  <si>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</si>
  <si>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</si>
  <si>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</si>
  <si>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</si>
  <si>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</si>
  <si>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</si>
  <si>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</si>
  <si>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</si>
  <si>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</si>
  <si>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</si>
  <si>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</si>
  <si>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</si>
  <si>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</si>
  <si>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</si>
  <si>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</si>
  <si>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</si>
  <si>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</si>
  <si>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</si>
  <si>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</si>
  <si>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</si>
  <si>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</si>
  <si>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</si>
  <si>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</si>
  <si>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</si>
  <si>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</si>
  <si>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</si>
  <si>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</si>
  <si>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</si>
  <si>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</si>
  <si>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</si>
  <si>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</si>
  <si>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</si>
  <si>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</si>
  <si>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</si>
  <si>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</si>
  <si>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</si>
  <si>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</si>
  <si>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</si>
  <si>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</si>
  <si>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</si>
  <si>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</si>
  <si>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</si>
  <si>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</si>
  <si>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</si>
  <si>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</si>
  <si>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</si>
  <si>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</si>
  <si>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</si>
  <si>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</si>
  <si>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</si>
  <si>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</si>
  <si>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</si>
  <si>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</si>
  <si>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</si>
  <si>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</si>
  <si>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</si>
  <si>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</si>
  <si>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</si>
  <si>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</si>
  <si>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</si>
  <si>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</si>
  <si>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</si>
  <si>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</si>
  <si>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</si>
  <si>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</si>
  <si>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</si>
  <si>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</si>
  <si>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</si>
  <si>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</si>
  <si>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</si>
  <si>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</si>
  <si>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</si>
  <si>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</si>
  <si>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</si>
  <si>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</si>
  <si>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</si>
  <si>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</si>
  <si>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</si>
  <si>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</si>
  <si>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</si>
  <si>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</si>
  <si>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</si>
  <si>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</si>
  <si>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</si>
  <si>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</si>
  <si>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</si>
  <si>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</si>
  <si>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</si>
  <si>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</si>
  <si>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</si>
  <si>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</si>
  <si>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</si>
  <si>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</si>
  <si>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</si>
  <si>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</si>
  <si>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</si>
  <si>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</si>
  <si>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</si>
  <si>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</si>
  <si>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</si>
  <si>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</si>
  <si>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</si>
  <si>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</si>
  <si>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</si>
  <si>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</si>
  <si>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</si>
  <si>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</si>
  <si>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</si>
  <si>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</si>
  <si>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</si>
  <si>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</si>
  <si>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</si>
  <si>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</si>
  <si>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</si>
  <si>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</si>
  <si>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</si>
  <si>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</si>
  <si>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</si>
  <si>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</si>
  <si>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</si>
  <si>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</si>
  <si>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</si>
  <si>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</si>
  <si>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</si>
  <si>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</si>
  <si>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</si>
  <si>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</si>
  <si>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</si>
  <si>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</si>
  <si>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</si>
  <si>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</si>
  <si>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</si>
  <si>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</si>
  <si>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</si>
  <si>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</si>
  <si>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</si>
  <si>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</si>
  <si>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</si>
  <si>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</si>
  <si>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</si>
  <si>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</si>
  <si>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</si>
  <si>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</si>
  <si>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</si>
  <si>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</si>
  <si>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</si>
  <si>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</si>
  <si>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</si>
  <si>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</si>
  <si>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</si>
  <si>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</si>
  <si>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</si>
  <si>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</si>
  <si>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</si>
  <si>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</si>
  <si>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</si>
  <si>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</si>
  <si>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</si>
  <si>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</si>
  <si>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</si>
  <si>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</si>
  <si>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</si>
  <si>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</si>
  <si>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</si>
  <si>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</si>
  <si>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</si>
  <si>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</si>
  <si>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</si>
  <si>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</si>
  <si>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</si>
  <si>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</si>
  <si>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</si>
  <si>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</si>
  <si>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</si>
  <si>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</si>
  <si>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</si>
  <si>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</si>
  <si>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</si>
  <si>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</si>
  <si>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</si>
  <si>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</si>
  <si>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</si>
  <si>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</si>
  <si>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</si>
  <si>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</si>
  <si>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</si>
  <si>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</si>
  <si>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</si>
  <si>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</si>
  <si>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</si>
  <si>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</si>
  <si>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</si>
  <si>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</si>
  <si>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</si>
  <si>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</si>
  <si>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</si>
  <si>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</si>
  <si>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</si>
  <si>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</si>
  <si>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</si>
  <si>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</si>
  <si>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</si>
  <si>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</si>
  <si>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</si>
  <si>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</si>
  <si>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</si>
  <si>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</si>
  <si>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</si>
  <si>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</si>
  <si>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</si>
  <si>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</si>
  <si>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</si>
  <si>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</si>
  <si>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</si>
  <si>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</si>
  <si>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</si>
  <si>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</si>
  <si>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</si>
  <si>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</si>
  <si>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</si>
  <si>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</si>
  <si>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</si>
  <si>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</si>
  <si>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</si>
  <si>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</si>
  <si>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</si>
  <si>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</si>
  <si>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</si>
  <si>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</si>
  <si>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</si>
  <si>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</si>
  <si>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</si>
  <si>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</si>
  <si>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</si>
  <si>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</si>
  <si>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</si>
  <si>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</si>
  <si>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</si>
  <si>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</si>
  <si>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</si>
  <si>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</si>
  <si>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</si>
  <si>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</si>
  <si>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</si>
  <si>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</si>
  <si>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</si>
  <si>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</si>
  <si>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</si>
  <si>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</si>
  <si>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</si>
  <si>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</si>
  <si>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</si>
  <si>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</si>
  <si>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</si>
  <si>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</si>
  <si>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</si>
  <si>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</si>
  <si>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</si>
  <si>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</si>
  <si>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</si>
  <si>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</si>
  <si>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</si>
  <si>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</si>
  <si>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</si>
  <si>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</si>
  <si>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</si>
  <si>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</si>
  <si>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</si>
  <si>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</si>
  <si>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</si>
  <si>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</si>
  <si>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</si>
  <si>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</si>
  <si>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</si>
  <si>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</si>
  <si>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</si>
  <si>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</si>
  <si>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</si>
  <si>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</si>
  <si>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</si>
  <si>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</si>
  <si>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</si>
  <si>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</si>
  <si>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</si>
  <si>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</si>
  <si>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</si>
  <si>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</si>
  <si>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</si>
  <si>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</si>
  <si>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</si>
  <si>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</si>
  <si>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</si>
  <si>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</si>
  <si>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</si>
  <si>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</si>
  <si>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</si>
  <si>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</si>
  <si>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</si>
  <si>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</si>
  <si>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</si>
  <si>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</si>
  <si>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</si>
  <si>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</si>
  <si>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</si>
  <si>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</si>
  <si>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</si>
  <si>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</si>
  <si>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</si>
  <si>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</si>
  <si>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</si>
  <si>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</si>
  <si>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</si>
  <si>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</si>
  <si>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</si>
  <si>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</si>
  <si>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</si>
  <si>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</si>
  <si>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</si>
  <si>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</si>
  <si>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</si>
  <si>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</si>
  <si>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</si>
  <si>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</si>
  <si>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</si>
  <si>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</si>
  <si>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</si>
  <si>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</si>
  <si>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</si>
  <si>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</si>
  <si>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</si>
  <si>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</si>
  <si>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</si>
  <si>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</si>
  <si>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</si>
  <si>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</si>
  <si>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</si>
  <si>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</si>
  <si>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</si>
  <si>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</si>
  <si>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</si>
  <si>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</si>
  <si>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</si>
  <si>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</si>
  <si>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</si>
  <si>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</si>
  <si>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</si>
  <si>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</si>
  <si>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</si>
  <si>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</si>
  <si>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</si>
  <si>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</si>
  <si>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</si>
  <si>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</si>
  <si>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</si>
  <si>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</si>
  <si>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</si>
  <si>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</si>
  <si>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</si>
  <si>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</si>
  <si>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</si>
  <si>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</si>
  <si>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</si>
  <si>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</si>
  <si>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</si>
  <si>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</si>
  <si>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</si>
  <si>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</si>
  <si>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</si>
  <si>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</si>
  <si>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</si>
  <si>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</si>
  <si>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</si>
  <si>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</si>
  <si>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</si>
  <si>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</si>
  <si>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</si>
  <si>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</si>
  <si>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</si>
  <si>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</si>
  <si>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</si>
  <si>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</si>
  <si>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</si>
  <si>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</si>
  <si>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</si>
  <si>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</si>
  <si>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</si>
  <si>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</si>
  <si>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</si>
  <si>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</si>
  <si>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</si>
  <si>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</si>
  <si>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</si>
  <si>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</si>
  <si>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</si>
  <si>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</si>
  <si>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</si>
  <si>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</si>
  <si>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</si>
  <si>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</si>
  <si>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</si>
  <si>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</si>
  <si>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</si>
  <si>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</si>
  <si>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</si>
  <si>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</si>
  <si>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</si>
  <si>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</si>
  <si>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</si>
  <si>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</si>
  <si>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</si>
  <si>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</si>
  <si>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</si>
  <si>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</si>
  <si>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</si>
  <si>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</si>
  <si>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</si>
  <si>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</si>
  <si>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</si>
  <si>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</si>
  <si>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</si>
  <si>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</si>
  <si>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</si>
  <si>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</si>
  <si>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</si>
  <si>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</si>
  <si>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</si>
  <si>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</si>
  <si>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</si>
  <si>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</si>
  <si>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</si>
  <si>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</si>
  <si>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</si>
  <si>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</si>
  <si>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</si>
  <si>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</si>
  <si>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</si>
  <si>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</si>
  <si>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</si>
  <si>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</si>
  <si>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</si>
  <si>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</si>
  <si>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</si>
  <si>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</si>
  <si>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</si>
  <si>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</si>
  <si>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</si>
  <si>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</si>
  <si>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</si>
  <si>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</si>
  <si>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</si>
  <si>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</si>
  <si>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</si>
  <si>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</si>
  <si>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</si>
  <si>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</si>
  <si>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</si>
  <si>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</si>
  <si>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</si>
  <si>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</si>
  <si>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</si>
  <si>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</si>
  <si>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</si>
  <si>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</si>
  <si>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</si>
  <si>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</si>
  <si>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</si>
  <si>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</si>
  <si>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</si>
  <si>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</si>
  <si>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</si>
  <si>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</si>
  <si>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</si>
  <si>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</si>
  <si>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</si>
  <si>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</si>
  <si>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</si>
  <si>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</si>
  <si>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</si>
  <si>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</si>
  <si>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</si>
  <si>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</si>
  <si>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</si>
  <si>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</si>
  <si>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</si>
  <si>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</si>
  <si>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</si>
  <si>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</si>
  <si>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</si>
  <si>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</si>
  <si>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</si>
  <si>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</si>
  <si>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</si>
  <si>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</si>
  <si>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</si>
  <si>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</si>
  <si>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</si>
  <si>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</si>
  <si>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</si>
  <si>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</si>
  <si>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</si>
  <si>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</si>
  <si>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</si>
  <si>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</si>
  <si>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</si>
  <si>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</si>
  <si>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</si>
  <si>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</si>
  <si>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</si>
  <si>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</si>
  <si>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</si>
  <si>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</si>
  <si>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</si>
  <si>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</si>
  <si>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</si>
  <si>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</si>
  <si>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</si>
  <si>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</si>
  <si>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</si>
  <si>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</si>
  <si>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</si>
  <si>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</si>
  <si>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</si>
  <si>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</si>
  <si>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</si>
  <si>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</si>
  <si>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</si>
  <si>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</si>
  <si>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</si>
  <si>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</si>
  <si>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</si>
  <si>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</si>
  <si>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</si>
  <si>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</si>
  <si>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</si>
  <si>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</si>
  <si>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</si>
  <si>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</si>
  <si>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</si>
  <si>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</si>
  <si>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</si>
  <si>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</si>
  <si>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</si>
  <si>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</si>
  <si>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</si>
  <si>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</si>
  <si>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</si>
  <si>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</si>
  <si>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</si>
  <si>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</si>
  <si>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</si>
  <si>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</si>
  <si>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</si>
  <si>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</si>
  <si>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</si>
  <si>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</si>
  <si>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</si>
  <si>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</si>
  <si>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</si>
  <si>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</si>
  <si>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</si>
  <si>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</si>
  <si>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</si>
  <si>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</si>
  <si>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</si>
  <si>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</si>
  <si>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</si>
  <si>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</si>
  <si>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</si>
  <si>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</si>
  <si>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</si>
  <si>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</si>
  <si>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</si>
  <si>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</si>
  <si>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</si>
  <si>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</si>
  <si>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</si>
  <si>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</si>
  <si>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</si>
  <si>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</si>
  <si>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</si>
  <si>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</si>
  <si>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</si>
  <si>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</si>
  <si>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</si>
  <si>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</si>
  <si>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</si>
  <si>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</si>
  <si>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</si>
  <si>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</si>
  <si>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</si>
  <si>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</si>
  <si>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</si>
  <si>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</si>
  <si>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</si>
  <si>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</si>
  <si>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</si>
  <si>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</si>
  <si>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</si>
  <si>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</si>
  <si>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</si>
  <si>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</si>
  <si>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</si>
  <si>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</si>
  <si>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</si>
  <si>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</si>
  <si>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</si>
  <si>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</si>
  <si>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</si>
  <si>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</si>
  <si>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</si>
  <si>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</si>
  <si>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</si>
  <si>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</si>
  <si>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</si>
  <si>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</si>
  <si>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</si>
  <si>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</si>
  <si>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</si>
  <si>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</si>
  <si>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</si>
  <si>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</si>
  <si>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</si>
  <si>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</si>
  <si>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</si>
  <si>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</si>
  <si>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</si>
  <si>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</si>
  <si>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</si>
  <si>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</si>
  <si>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</si>
  <si>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</si>
  <si>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</si>
  <si>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</si>
  <si>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</si>
  <si>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</si>
  <si>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</si>
  <si>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</si>
  <si>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</si>
  <si>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</si>
  <si>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</si>
  <si>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</si>
  <si>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</si>
  <si>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</si>
  <si>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</si>
  <si>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</si>
  <si>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</si>
  <si>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</si>
  <si>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</si>
  <si>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</si>
  <si>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</si>
  <si>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</si>
  <si>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</si>
  <si>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</si>
  <si>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</si>
  <si>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</si>
  <si>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</si>
  <si>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</si>
  <si>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</si>
  <si>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</si>
  <si>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</si>
  <si>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</si>
  <si>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</si>
  <si>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</si>
  <si>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</si>
  <si>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</si>
  <si>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</si>
  <si>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</si>
  <si>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</si>
  <si>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</si>
  <si>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</si>
  <si>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</si>
  <si>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</si>
  <si>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</si>
  <si>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</si>
  <si>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</si>
  <si>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</si>
  <si>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</si>
  <si>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</si>
  <si>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</si>
  <si>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</si>
  <si>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</si>
  <si>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</si>
  <si>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</si>
  <si>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</si>
  <si>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</si>
  <si>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</si>
  <si>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</si>
  <si>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</si>
  <si>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</si>
  <si>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</si>
  <si>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</si>
  <si>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</si>
  <si>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</si>
  <si>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</si>
  <si>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</si>
  <si>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</si>
  <si>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</si>
  <si>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</si>
  <si>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</si>
  <si>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</si>
  <si>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</si>
  <si>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</si>
  <si>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</si>
  <si>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</si>
  <si>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</si>
  <si>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</si>
  <si>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</si>
  <si>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</si>
  <si>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</si>
  <si>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</si>
  <si>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</si>
  <si>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</si>
  <si>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</si>
  <si>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</si>
  <si>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</si>
  <si>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</si>
  <si>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</si>
  <si>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</si>
  <si>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</si>
  <si>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</si>
  <si>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</si>
  <si>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</si>
  <si>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</si>
  <si>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</si>
  <si>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</si>
  <si>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</si>
  <si>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</si>
  <si>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</si>
  <si>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</si>
  <si>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</si>
  <si>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</si>
  <si>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</si>
  <si>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</si>
  <si>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</si>
  <si>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</si>
  <si>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</si>
  <si>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</si>
  <si>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</si>
  <si>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</si>
  <si>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</si>
  <si>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</si>
  <si>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</si>
  <si>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</si>
  <si>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</si>
  <si>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</si>
  <si>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</si>
  <si>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</si>
  <si>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</si>
  <si>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</si>
  <si>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</si>
  <si>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</si>
  <si>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</si>
  <si>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</si>
  <si>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</si>
  <si>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</si>
  <si>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</si>
  <si>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</si>
  <si>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</si>
  <si>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</si>
  <si>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</si>
  <si>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</si>
  <si>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</si>
  <si>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</si>
  <si>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</si>
  <si>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</si>
  <si>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</si>
  <si>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</si>
  <si>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</si>
  <si>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</si>
  <si>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</si>
  <si>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</si>
  <si>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</si>
  <si>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</si>
  <si>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</si>
  <si>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</si>
  <si>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</si>
  <si>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</si>
  <si>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</si>
  <si>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</si>
  <si>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</si>
  <si>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</si>
  <si>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</si>
  <si>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</si>
  <si>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</si>
  <si>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</si>
  <si>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</si>
  <si>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</si>
  <si>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</si>
  <si>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</si>
  <si>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</si>
  <si>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</si>
  <si>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</si>
  <si>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</si>
  <si>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</si>
  <si>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</si>
  <si>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</si>
  <si>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</si>
  <si>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</si>
  <si>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</si>
  <si>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</si>
  <si>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</si>
  <si>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</si>
  <si>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</si>
  <si>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</si>
  <si>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</si>
  <si>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</si>
  <si>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</si>
  <si>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</si>
  <si>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</si>
  <si>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</si>
  <si>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</si>
  <si>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</si>
  <si>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</si>
  <si>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</si>
  <si>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</si>
  <si>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</si>
  <si>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</si>
  <si>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</si>
  <si>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</si>
  <si>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</si>
  <si>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</si>
  <si>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</si>
  <si>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</si>
  <si>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</si>
  <si>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</si>
  <si>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</si>
  <si>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</si>
  <si>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</si>
  <si>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</si>
  <si>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</si>
  <si>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</si>
  <si>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</si>
  <si>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</si>
  <si>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</si>
  <si>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</si>
  <si>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</si>
  <si>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</si>
  <si>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</si>
  <si>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</si>
  <si>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</si>
  <si>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</si>
  <si>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</si>
  <si>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</si>
  <si>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</si>
  <si>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</si>
  <si>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</si>
  <si>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</si>
  <si>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</si>
  <si>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</si>
  <si>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</si>
  <si>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</si>
  <si>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</si>
  <si>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</si>
  <si>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</si>
  <si>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</si>
  <si>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</si>
  <si>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</si>
  <si>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</si>
  <si>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</si>
  <si>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</si>
  <si>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</si>
  <si>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</si>
  <si>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</si>
  <si>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</si>
  <si>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</si>
  <si>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</si>
  <si>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</si>
  <si>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</si>
  <si>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</si>
  <si>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</si>
  <si>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</si>
  <si>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</si>
  <si>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</si>
  <si>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</si>
  <si>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</si>
  <si>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</si>
  <si>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</si>
  <si>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</si>
  <si>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</si>
  <si>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</si>
  <si>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</si>
  <si>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</si>
  <si>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</si>
  <si>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</si>
  <si>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</si>
  <si>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</si>
  <si>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</si>
  <si>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</si>
  <si>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</si>
  <si>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</si>
  <si>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</si>
  <si>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</si>
  <si>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</si>
  <si>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</si>
  <si>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</si>
  <si>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</si>
  <si>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</si>
  <si>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</si>
  <si>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</si>
  <si>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</si>
  <si>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</si>
  <si>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</si>
  <si>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</si>
  <si>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</si>
  <si>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</si>
  <si>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</si>
  <si>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</si>
  <si>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</si>
  <si>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</si>
  <si>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</si>
  <si>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</si>
  <si>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</si>
  <si>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</si>
  <si>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</si>
  <si>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</si>
  <si>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</si>
  <si>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</si>
  <si>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</si>
  <si>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</si>
  <si>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</si>
  <si>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</si>
  <si>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</si>
  <si>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</si>
  <si>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</si>
  <si>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</si>
  <si>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</si>
  <si>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</si>
  <si>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</si>
  <si>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</si>
  <si>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</si>
  <si>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</si>
  <si>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</si>
  <si>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</si>
  <si>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</si>
  <si>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</si>
  <si>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</si>
  <si>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</si>
  <si>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</si>
  <si>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</si>
  <si>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</si>
  <si>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</si>
  <si>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</si>
  <si>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</si>
  <si>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</si>
  <si>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</si>
  <si>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</si>
  <si>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</si>
  <si>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</si>
  <si>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</si>
  <si>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</si>
  <si>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</si>
  <si>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</si>
  <si>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</si>
  <si>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</si>
  <si>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</si>
  <si>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</si>
  <si>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</si>
  <si>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</si>
  <si>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</si>
  <si>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</si>
  <si>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</si>
  <si>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</si>
  <si>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</si>
  <si>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</si>
  <si>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</si>
  <si>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</si>
  <si>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</si>
  <si>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</si>
  <si>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</si>
  <si>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</si>
  <si>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</si>
  <si>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</si>
  <si>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</si>
  <si>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</si>
  <si>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</si>
  <si>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</si>
  <si>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</si>
  <si>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</si>
  <si>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</si>
  <si>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</si>
  <si>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</si>
  <si>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</si>
  <si>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</si>
  <si>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</si>
  <si>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</si>
  <si>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</si>
  <si>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</si>
  <si>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</si>
  <si>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</si>
  <si>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</si>
  <si>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</si>
  <si>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</si>
  <si>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</si>
  <si>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</si>
  <si>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</si>
  <si>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</si>
  <si>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</si>
  <si>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</si>
  <si>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</si>
  <si>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</si>
  <si>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</si>
  <si>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</si>
  <si>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</si>
  <si>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</si>
  <si>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</si>
  <si>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</si>
  <si>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</si>
  <si>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</si>
  <si>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</si>
  <si>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</si>
  <si>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</si>
  <si>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</si>
  <si>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</si>
  <si>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</si>
  <si>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</si>
  <si>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</si>
  <si>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</si>
  <si>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</si>
  <si>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</si>
  <si>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</si>
  <si>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</si>
  <si>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</si>
  <si>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</si>
  <si>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</si>
  <si>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</si>
  <si>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</si>
  <si>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</si>
  <si>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</si>
  <si>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</si>
  <si>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</si>
  <si>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</si>
  <si>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</si>
  <si>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</si>
  <si>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</si>
  <si>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</si>
  <si>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</si>
  <si>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</si>
  <si>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</si>
  <si>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</si>
  <si>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</si>
  <si>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</si>
  <si>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</si>
  <si>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</si>
  <si>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</si>
  <si>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</si>
  <si>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</si>
  <si>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</si>
  <si>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</si>
  <si>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</si>
  <si>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</si>
  <si>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</si>
  <si>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</si>
  <si>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</si>
  <si>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</si>
  <si>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</si>
  <si>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</si>
  <si>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</si>
  <si>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</si>
  <si>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</si>
  <si>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</si>
  <si>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</si>
  <si>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</si>
  <si>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</si>
  <si>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</si>
  <si>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</si>
  <si>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</si>
  <si>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</si>
  <si>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</si>
  <si>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</si>
  <si>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</si>
  <si>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</si>
  <si>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</si>
  <si>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</si>
  <si>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</si>
  <si>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</si>
  <si>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</si>
  <si>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</si>
  <si>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</si>
  <si>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</si>
  <si>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</si>
  <si>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</si>
  <si>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</si>
  <si>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</si>
  <si>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</si>
  <si>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</si>
  <si>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</si>
  <si>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</si>
  <si>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</si>
  <si>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</si>
  <si>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</si>
  <si>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</si>
  <si>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</si>
  <si>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</si>
  <si>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</si>
  <si>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</si>
  <si>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</si>
  <si>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</si>
  <si>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</si>
  <si>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</si>
  <si>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</si>
  <si>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</si>
  <si>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</si>
  <si>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</si>
  <si>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</si>
  <si>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</si>
  <si>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</si>
  <si>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</si>
  <si>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</si>
  <si>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</si>
  <si>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</si>
  <si>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</si>
  <si>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</si>
  <si>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</si>
  <si>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</si>
  <si>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</si>
  <si>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</si>
  <si>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</si>
  <si>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</si>
  <si>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</si>
  <si>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</si>
  <si>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</si>
  <si>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</si>
  <si>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</si>
  <si>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</si>
  <si>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</si>
  <si>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</si>
  <si>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</si>
  <si>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</si>
  <si>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</si>
  <si>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</si>
  <si>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</si>
  <si>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</si>
  <si>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</si>
  <si>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</si>
  <si>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</si>
  <si>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</si>
  <si>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</si>
  <si>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</si>
  <si>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</si>
  <si>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</si>
  <si>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</si>
  <si>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</si>
  <si>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</si>
  <si>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</si>
  <si>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</si>
  <si>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</si>
  <si>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</si>
  <si>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</si>
  <si>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</si>
  <si>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</si>
  <si>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</si>
  <si>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</si>
  <si>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</si>
  <si>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</si>
  <si>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</si>
  <si>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</si>
  <si>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</si>
  <si>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</si>
  <si>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</si>
  <si>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</si>
  <si>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</si>
  <si>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</si>
  <si>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</si>
  <si>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</si>
  <si>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</si>
  <si>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</si>
  <si>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</si>
  <si>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</si>
  <si>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</si>
  <si>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</si>
  <si>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</si>
  <si>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</si>
  <si>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</si>
  <si>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</si>
  <si>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</si>
  <si>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</si>
  <si>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</si>
  <si>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</si>
  <si>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</si>
  <si>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</si>
  <si>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</si>
  <si>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</si>
  <si>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</si>
  <si>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</si>
  <si>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</si>
  <si>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</si>
  <si>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</si>
  <si>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</si>
  <si>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</si>
  <si>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</si>
  <si>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</si>
  <si>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</si>
  <si>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</si>
  <si>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</si>
  <si>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</si>
  <si>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</si>
  <si>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</si>
  <si>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</si>
  <si>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</si>
  <si>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</si>
  <si>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</si>
  <si>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</si>
  <si>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</si>
  <si>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</si>
  <si>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</si>
  <si>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</si>
  <si>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</si>
  <si>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</si>
  <si>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</si>
  <si>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</si>
  <si>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</si>
  <si>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</si>
  <si>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</si>
  <si>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</si>
  <si>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</si>
  <si>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</si>
  <si>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</si>
  <si>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</si>
  <si>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</si>
  <si>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</si>
  <si>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</si>
  <si>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</si>
  <si>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</si>
  <si>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</si>
  <si>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</si>
  <si>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</si>
  <si>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</si>
  <si>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</si>
  <si>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</si>
  <si>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</si>
  <si>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</si>
  <si>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</si>
  <si>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</si>
  <si>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</si>
  <si>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</si>
  <si>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</si>
  <si>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</si>
  <si>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</si>
  <si>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</si>
  <si>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</si>
  <si>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</si>
  <si>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</si>
  <si>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</si>
  <si>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</si>
  <si>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</si>
  <si>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</si>
  <si>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</si>
  <si>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</si>
  <si>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</si>
  <si>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</si>
  <si>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</si>
  <si>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</si>
  <si>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</si>
  <si>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</si>
  <si>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</si>
  <si>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</si>
  <si>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</si>
  <si>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</si>
  <si>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</si>
  <si>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</si>
  <si>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</si>
  <si>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</si>
  <si>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</si>
  <si>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</si>
  <si>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</si>
  <si>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</si>
  <si>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</si>
  <si>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</si>
  <si>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</si>
  <si>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</si>
  <si>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</si>
  <si>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</si>
  <si>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</si>
  <si>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</si>
  <si>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</si>
  <si>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</si>
  <si>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</si>
  <si>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</si>
  <si>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</si>
  <si>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</si>
  <si>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</si>
  <si>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</si>
  <si>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</si>
  <si>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</si>
  <si>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</si>
  <si>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</si>
  <si>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</si>
  <si>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</si>
  <si>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</si>
  <si>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</si>
  <si>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</si>
  <si>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</si>
  <si>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</si>
  <si>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</si>
  <si>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</si>
  <si>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</si>
  <si>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</si>
  <si>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</si>
  <si>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</si>
  <si>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</si>
  <si>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</si>
  <si>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</si>
  <si>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</si>
  <si>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</si>
  <si>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</si>
  <si>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</si>
  <si>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</si>
  <si>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</si>
  <si>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</si>
  <si>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</si>
  <si>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</si>
  <si>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</si>
  <si>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</si>
  <si>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</si>
  <si>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</si>
  <si>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</si>
  <si>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</si>
  <si>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</si>
  <si>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</si>
  <si>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</si>
  <si>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</si>
  <si>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</si>
  <si>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</si>
  <si>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</si>
  <si>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</si>
  <si>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</si>
  <si>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</si>
  <si>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</si>
  <si>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</si>
  <si>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</si>
  <si>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</si>
  <si>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</si>
  <si>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</si>
  <si>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</si>
  <si>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</si>
  <si>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</si>
  <si>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</si>
  <si>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</si>
  <si>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</si>
  <si>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</si>
  <si>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</si>
  <si>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</si>
  <si>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</si>
  <si>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</si>
  <si>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</si>
  <si>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</si>
  <si>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</si>
  <si>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</si>
  <si>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</si>
  <si>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</si>
  <si>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</si>
  <si>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</si>
  <si>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</si>
  <si>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</si>
  <si>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</si>
  <si>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</si>
  <si>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</si>
  <si>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</si>
  <si>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</si>
  <si>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</si>
  <si>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</si>
  <si>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</si>
  <si>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</si>
  <si>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</si>
  <si>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</si>
  <si>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</si>
  <si>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</si>
  <si>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</si>
  <si>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</si>
  <si>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</si>
  <si>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</si>
  <si>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</si>
  <si>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</si>
  <si>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</si>
  <si>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</si>
  <si>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</si>
  <si>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</si>
  <si>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</si>
  <si>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</si>
  <si>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</si>
  <si>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</si>
  <si>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</si>
  <si>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</si>
  <si>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</si>
  <si>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</si>
  <si>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</si>
  <si>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</si>
  <si>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</si>
  <si>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</si>
  <si>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</si>
  <si>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</si>
  <si>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</si>
  <si>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</si>
  <si>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</si>
  <si>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</si>
  <si>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</si>
  <si>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</si>
  <si>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</si>
  <si>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</si>
  <si>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</si>
  <si>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</si>
  <si>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</si>
  <si>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</si>
  <si>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</si>
  <si>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</si>
  <si>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</si>
  <si>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</si>
  <si>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</si>
  <si>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</si>
  <si>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</si>
  <si>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</si>
  <si>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</si>
  <si>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</si>
  <si>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</si>
  <si>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</si>
  <si>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</si>
  <si>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</si>
  <si>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</si>
  <si>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</si>
  <si>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</si>
  <si>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</si>
  <si>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</si>
  <si>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</si>
  <si>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</si>
  <si>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</si>
  <si>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</si>
  <si>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</si>
  <si>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</si>
  <si>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</si>
  <si>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</si>
  <si>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</si>
  <si>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</si>
  <si>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</si>
  <si>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</si>
  <si>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</si>
  <si>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</si>
  <si>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</si>
  <si>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</si>
  <si>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</si>
  <si>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</si>
  <si>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</si>
  <si>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</si>
  <si>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</si>
  <si>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</si>
  <si>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</si>
  <si>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</si>
  <si>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</si>
  <si>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</si>
  <si>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</si>
  <si>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</si>
  <si>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</si>
  <si>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</si>
  <si>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</si>
  <si>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</si>
  <si>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</si>
  <si>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</si>
  <si>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</si>
  <si>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</si>
  <si>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</si>
  <si>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</si>
  <si>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</si>
  <si>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</si>
  <si>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</si>
  <si>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</si>
  <si>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</si>
  <si>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</si>
  <si>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</si>
  <si>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</si>
  <si>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</si>
  <si>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</si>
  <si>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</si>
  <si>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</si>
  <si>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</si>
  <si>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</si>
  <si>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</si>
  <si>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</si>
  <si>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</si>
  <si>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</si>
  <si>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</si>
  <si>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</si>
  <si>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</si>
  <si>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</si>
  <si>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</si>
  <si>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</si>
  <si>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</si>
  <si>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</si>
  <si>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</si>
  <si>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</si>
  <si>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</si>
  <si>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</si>
  <si>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</si>
  <si>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</si>
  <si>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</si>
  <si>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</si>
  <si>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</si>
  <si>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</si>
  <si>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</si>
  <si>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</si>
  <si>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</si>
  <si>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</si>
  <si>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</si>
  <si>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</si>
  <si>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</si>
  <si>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</si>
  <si>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</si>
  <si>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</si>
  <si>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</si>
  <si>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</si>
  <si>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</si>
  <si>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</si>
  <si>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</si>
  <si>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</si>
  <si>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</si>
  <si>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</si>
  <si>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</si>
  <si>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</si>
  <si>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</si>
  <si>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</si>
  <si>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</si>
  <si>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</si>
  <si>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</si>
  <si>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</si>
  <si>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</si>
  <si>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</si>
  <si>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</si>
  <si>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</si>
  <si>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</si>
  <si>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</si>
  <si>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</si>
  <si>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</si>
  <si>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</si>
  <si>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</si>
  <si>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</si>
  <si>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</si>
  <si>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</si>
  <si>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</si>
  <si>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</si>
  <si>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</si>
  <si>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</si>
  <si>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</si>
  <si>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</si>
  <si>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</si>
  <si>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</si>
  <si>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</si>
  <si>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</si>
  <si>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</si>
  <si>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</si>
  <si>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</si>
  <si>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</si>
  <si>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</si>
  <si>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</si>
  <si>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</si>
  <si>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</si>
  <si>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</si>
  <si>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</si>
  <si>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</si>
  <si>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</si>
  <si>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</si>
  <si>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</si>
  <si>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</si>
  <si>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</si>
  <si>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</si>
  <si>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</si>
  <si>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</si>
  <si>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</si>
  <si>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</si>
  <si>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</si>
  <si>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</si>
  <si>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</si>
  <si>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</si>
  <si>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</si>
  <si>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</si>
  <si>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</si>
  <si>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</si>
  <si>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</si>
  <si>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</si>
  <si>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</si>
  <si>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</si>
  <si>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</si>
  <si>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</si>
  <si>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</si>
  <si>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</si>
  <si>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</si>
  <si>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</si>
  <si>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</si>
  <si>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</si>
  <si>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</si>
  <si>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</si>
  <si>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</si>
  <si>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</si>
  <si>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</si>
  <si>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</si>
  <si>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</si>
  <si>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</si>
  <si>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</si>
  <si>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</si>
  <si>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</si>
  <si>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</si>
  <si>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</si>
  <si>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</si>
  <si>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</si>
  <si>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</si>
  <si>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</si>
  <si>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</si>
  <si>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</si>
  <si>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</si>
  <si>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</si>
  <si>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</si>
  <si>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</si>
  <si>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</si>
  <si>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</si>
  <si>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</si>
  <si>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</si>
  <si>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</si>
  <si>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</si>
  <si>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</si>
  <si>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</si>
  <si>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</si>
  <si>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</si>
  <si>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</si>
  <si>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</si>
  <si>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</si>
  <si>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</si>
  <si>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</si>
  <si>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</si>
  <si>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</si>
  <si>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</si>
  <si>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</si>
  <si>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</si>
  <si>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</si>
  <si>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</si>
  <si>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</si>
  <si>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</si>
  <si>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</si>
  <si>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</si>
  <si>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</si>
  <si>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</si>
  <si>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</si>
  <si>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</si>
  <si>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</si>
  <si>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</si>
  <si>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</si>
  <si>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</si>
  <si>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</si>
  <si>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</si>
  <si>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</si>
  <si>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</si>
  <si>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</si>
  <si>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</si>
  <si>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</si>
  <si>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</si>
  <si>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</si>
  <si>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</si>
  <si>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</si>
  <si>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</si>
  <si>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</si>
  <si>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</si>
  <si>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</si>
  <si>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</si>
  <si>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</si>
  <si>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</si>
  <si>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</si>
  <si>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</si>
  <si>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</si>
  <si>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</si>
  <si>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</si>
  <si>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</si>
  <si>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</si>
  <si>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</si>
  <si>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</si>
  <si>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</si>
  <si>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</si>
  <si>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</si>
  <si>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</si>
  <si>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</si>
  <si>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</si>
  <si>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</si>
  <si>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</si>
  <si>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</si>
  <si>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</si>
  <si>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</si>
  <si>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</si>
  <si>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</si>
  <si>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</si>
  <si>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</si>
  <si>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</si>
  <si>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</si>
  <si>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</si>
  <si>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</si>
  <si>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</si>
  <si>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</si>
  <si>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</si>
  <si>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</si>
  <si>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</si>
  <si>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</si>
  <si>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</si>
  <si>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</si>
  <si>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</si>
  <si>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</si>
  <si>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</si>
  <si>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</si>
  <si>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</si>
  <si>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</si>
  <si>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</si>
  <si>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</si>
  <si>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</si>
  <si>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</si>
  <si>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</si>
  <si>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</si>
  <si>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</si>
  <si>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</si>
  <si>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</si>
  <si>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</si>
  <si>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</si>
  <si>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</si>
  <si>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</si>
  <si>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</si>
  <si>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</si>
  <si>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</si>
  <si>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</si>
  <si>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</si>
  <si>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</si>
  <si>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</si>
  <si>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</si>
  <si>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</si>
  <si>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</si>
  <si>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</si>
  <si>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</si>
  <si>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</si>
  <si>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</si>
  <si>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</si>
  <si>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</si>
  <si>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</si>
  <si>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</si>
  <si>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</si>
  <si>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</si>
  <si>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</si>
  <si>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</si>
  <si>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</si>
  <si>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</si>
  <si>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</si>
  <si>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</si>
  <si>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</si>
  <si>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</si>
  <si>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</si>
  <si>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</si>
  <si>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</si>
  <si>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</si>
  <si>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</si>
  <si>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</si>
  <si>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</si>
  <si>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</si>
  <si>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</si>
  <si>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</si>
  <si>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</si>
  <si>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</si>
  <si>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</si>
  <si>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</si>
  <si>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</si>
  <si>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</si>
  <si>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</si>
  <si>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</si>
  <si>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</si>
  <si>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</si>
  <si>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</si>
  <si>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</si>
  <si>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</si>
  <si>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</si>
  <si>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</si>
  <si>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</si>
  <si>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</si>
  <si>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</si>
  <si>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</si>
  <si>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</si>
  <si>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</si>
  <si>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</si>
  <si>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</si>
  <si>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</si>
  <si>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</si>
  <si>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</si>
  <si>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</si>
  <si>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</si>
  <si>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</si>
  <si>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</si>
  <si>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</si>
  <si>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</si>
  <si>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</si>
  <si>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</si>
  <si>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</si>
  <si>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</si>
  <si>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</si>
  <si>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</si>
  <si>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</si>
  <si>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</si>
  <si>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</si>
  <si>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</si>
  <si>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</si>
  <si>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</si>
  <si>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</si>
  <si>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</si>
  <si>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</si>
  <si>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</si>
  <si>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</si>
  <si>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</si>
  <si>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</si>
  <si>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</si>
  <si>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</si>
  <si>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</si>
  <si>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</si>
  <si>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</si>
  <si>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</si>
  <si>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</si>
  <si>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</si>
  <si>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</si>
  <si>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</si>
  <si>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</si>
  <si>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</si>
  <si>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</si>
  <si>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</si>
  <si>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</si>
  <si>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</si>
  <si>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</si>
  <si>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</si>
  <si>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</si>
  <si>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</si>
  <si>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</si>
  <si>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</si>
  <si>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</si>
  <si>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</si>
  <si>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</si>
  <si>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</si>
  <si>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</si>
  <si>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</si>
  <si>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</si>
  <si>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</si>
  <si>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</si>
  <si>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</si>
  <si>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</si>
  <si>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</si>
  <si>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</si>
  <si>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</si>
  <si>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</si>
  <si>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</si>
  <si>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</si>
  <si>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</si>
  <si>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</si>
  <si>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</si>
  <si>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</si>
  <si>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</si>
  <si>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</si>
  <si>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</si>
  <si>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</si>
  <si>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</si>
  <si>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</si>
  <si>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</si>
  <si>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</si>
  <si>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</si>
  <si>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</si>
  <si>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</si>
  <si>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</si>
  <si>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</si>
  <si>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</si>
  <si>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</si>
  <si>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</si>
  <si>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</si>
  <si>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</si>
  <si>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</si>
  <si>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</si>
  <si>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</si>
  <si>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</si>
  <si>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</si>
  <si>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</si>
  <si>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</si>
  <si>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</si>
  <si>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</si>
  <si>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</si>
  <si>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</si>
  <si>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</si>
  <si>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</si>
  <si>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</si>
  <si>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</si>
  <si>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</si>
  <si>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</si>
  <si>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</si>
  <si>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</si>
  <si>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</si>
  <si>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</si>
  <si>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</si>
  <si>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</si>
  <si>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</si>
  <si>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</si>
  <si>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</si>
  <si>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</si>
  <si>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</si>
  <si>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</si>
  <si>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</si>
  <si>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</si>
  <si>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</si>
  <si>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</si>
  <si>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</si>
  <si>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</si>
  <si>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</si>
  <si>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</si>
  <si>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</si>
  <si>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</si>
  <si>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</si>
  <si>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</si>
  <si>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</si>
  <si>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</si>
  <si>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</si>
  <si>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</si>
  <si>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</si>
  <si>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</si>
  <si>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</si>
  <si>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</si>
  <si>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</si>
  <si>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</si>
  <si>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</si>
  <si>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</si>
  <si>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</si>
  <si>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</si>
  <si>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</si>
  <si>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</si>
  <si>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</si>
  <si>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</si>
  <si>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</si>
  <si>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</si>
  <si>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</si>
  <si>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</si>
  <si>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</si>
  <si>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</si>
  <si>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</si>
  <si>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</si>
  <si>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</si>
  <si>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</si>
  <si>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</si>
  <si>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</si>
  <si>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</si>
  <si>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</si>
  <si>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</si>
  <si>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</si>
  <si>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</si>
  <si>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</si>
  <si>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</si>
  <si>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</si>
  <si>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</si>
  <si>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</si>
  <si>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</si>
  <si>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</si>
  <si>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</si>
  <si>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</si>
  <si>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</si>
  <si>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</si>
  <si>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</si>
  <si>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</si>
  <si>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</si>
  <si>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</si>
  <si>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</si>
  <si>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</si>
  <si>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</si>
  <si>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</si>
  <si>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</si>
  <si>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</si>
  <si>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</si>
  <si>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</si>
  <si>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</si>
  <si>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</si>
  <si>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</si>
  <si>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</si>
  <si>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</si>
  <si>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</si>
  <si>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</si>
  <si>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</si>
  <si>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</si>
  <si>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</si>
  <si>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</si>
  <si>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</si>
  <si>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</si>
  <si>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</si>
  <si>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</si>
  <si>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</si>
  <si>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</si>
  <si>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</si>
  <si>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</si>
  <si>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</si>
  <si>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</si>
  <si>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</si>
  <si>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</si>
  <si>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</si>
  <si>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</si>
  <si>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</si>
  <si>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</si>
  <si>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</si>
  <si>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</si>
  <si>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</si>
  <si>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</si>
  <si>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</si>
  <si>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</si>
  <si>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</si>
  <si>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</si>
  <si>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</si>
  <si>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</si>
  <si>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</si>
  <si>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</si>
  <si>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</si>
  <si>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</si>
  <si>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</si>
  <si>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</si>
  <si>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</si>
  <si>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</si>
  <si>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</si>
  <si>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</si>
  <si>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</si>
  <si>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</si>
  <si>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</si>
  <si>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</si>
  <si>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</si>
  <si>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</si>
  <si>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</si>
  <si>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</si>
  <si>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</si>
  <si>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</si>
  <si>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</si>
  <si>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</si>
  <si>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</si>
  <si>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</si>
  <si>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</si>
  <si>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</si>
  <si>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</si>
  <si>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</si>
  <si>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</si>
  <si>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</si>
  <si>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</si>
  <si>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</si>
  <si>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</si>
  <si>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</si>
  <si>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</si>
  <si>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</si>
  <si>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</si>
  <si>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</si>
  <si>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</si>
  <si>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</si>
  <si>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</si>
  <si>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</si>
  <si>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</si>
  <si>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</si>
  <si>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</si>
  <si>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</si>
  <si>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</si>
  <si>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</si>
  <si>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</si>
  <si>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</si>
  <si>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</si>
  <si>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</si>
  <si>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</si>
  <si>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</si>
  <si>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</si>
  <si>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</si>
  <si>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</si>
  <si>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</si>
  <si>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</si>
  <si>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</si>
  <si>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</si>
  <si>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</si>
  <si>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</si>
  <si>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</si>
  <si>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</si>
  <si>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</si>
  <si>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</si>
  <si>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</si>
  <si>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</si>
  <si>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</si>
  <si>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</si>
  <si>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</si>
  <si>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</si>
  <si>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</si>
  <si>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</si>
  <si>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</si>
  <si>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</si>
  <si>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</si>
  <si>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</si>
  <si>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</si>
  <si>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</si>
  <si>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</si>
  <si>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</si>
  <si>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</si>
  <si>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</si>
  <si>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</si>
  <si>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</si>
  <si>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</si>
  <si>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</si>
  <si>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</si>
  <si>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</si>
  <si>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</si>
  <si>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</si>
  <si>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</si>
  <si>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</si>
  <si>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</si>
  <si>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</si>
  <si>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</si>
  <si>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</si>
  <si>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</si>
  <si>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</si>
  <si>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</si>
  <si>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</si>
  <si>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</si>
  <si>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</si>
  <si>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</si>
  <si>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</si>
  <si>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</si>
  <si>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</si>
  <si>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</si>
  <si>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</si>
  <si>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</si>
  <si>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</si>
  <si>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</si>
  <si>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</si>
  <si>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</si>
  <si>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</si>
  <si>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</si>
  <si>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</si>
  <si>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</si>
  <si>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</si>
  <si>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</si>
  <si>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</si>
  <si>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</si>
  <si>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</si>
  <si>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</si>
  <si>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</si>
  <si>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</si>
  <si>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</si>
  <si>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</si>
  <si>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</si>
  <si>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</si>
  <si>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</si>
  <si>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</si>
  <si>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</si>
  <si>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</si>
  <si>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</si>
  <si>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</si>
  <si>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</si>
  <si>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</si>
  <si>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</si>
  <si>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</si>
  <si>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</si>
  <si>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</si>
  <si>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</si>
  <si>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</si>
  <si>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</si>
  <si>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</si>
  <si>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</si>
  <si>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</si>
  <si>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</si>
  <si>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</si>
  <si>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</si>
  <si>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</si>
  <si>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</si>
  <si>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</si>
  <si>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</si>
  <si>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</si>
  <si>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</si>
  <si>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</si>
  <si>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</si>
  <si>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</si>
  <si>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</si>
  <si>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</si>
  <si>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</si>
  <si>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</si>
  <si>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</si>
  <si>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</si>
  <si>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</si>
  <si>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</si>
  <si>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</si>
  <si>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</si>
  <si>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</si>
  <si>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</si>
  <si>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</si>
  <si>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</si>
  <si>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</si>
  <si>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</si>
  <si>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</si>
  <si>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</si>
  <si>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</si>
  <si>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</si>
  <si>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</si>
  <si>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</si>
  <si>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</si>
  <si>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</si>
  <si>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</si>
  <si>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</si>
  <si>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</si>
  <si>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</si>
  <si>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</si>
  <si>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</si>
  <si>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</si>
  <si>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</si>
  <si>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</si>
  <si>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</si>
  <si>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</si>
  <si>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</si>
  <si>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</si>
  <si>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</si>
  <si>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</si>
  <si>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</si>
  <si>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</si>
  <si>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</si>
  <si>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</si>
  <si>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</si>
  <si>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</si>
  <si>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</si>
  <si>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</si>
  <si>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</si>
  <si>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</si>
  <si>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</si>
  <si>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</si>
  <si>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</si>
  <si>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</si>
  <si>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</si>
  <si>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</si>
  <si>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</si>
  <si>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</si>
  <si>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</si>
  <si>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</si>
  <si>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</si>
  <si>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</si>
  <si>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</si>
  <si>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</si>
  <si>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</si>
  <si>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</si>
  <si>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</si>
  <si>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</si>
  <si>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</si>
  <si>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</si>
  <si>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</si>
  <si>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</si>
  <si>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</si>
  <si>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</si>
  <si>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</si>
  <si>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</si>
  <si>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</si>
  <si>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</si>
  <si>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</si>
  <si>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</si>
  <si>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</si>
  <si>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</si>
  <si>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</si>
  <si>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</si>
  <si>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</si>
  <si>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</si>
  <si>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</si>
  <si>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</si>
  <si>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</si>
  <si>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</si>
  <si>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</si>
  <si>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</si>
  <si>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</si>
  <si>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</si>
  <si>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</si>
  <si>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</si>
  <si>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</si>
  <si>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</si>
  <si>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</si>
  <si>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</si>
  <si>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</si>
  <si>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</si>
  <si>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</si>
  <si>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</si>
  <si>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</si>
  <si>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</si>
  <si>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</si>
  <si>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</si>
  <si>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</si>
  <si>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</si>
  <si>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</si>
  <si>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</si>
  <si>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</si>
  <si>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</si>
  <si>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</si>
  <si>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</si>
  <si>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</si>
  <si>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</si>
  <si>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</si>
  <si>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</si>
  <si>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</si>
  <si>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</si>
  <si>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</si>
  <si>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</si>
  <si>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</si>
  <si>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</si>
  <si>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</si>
  <si>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</si>
  <si>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</si>
  <si>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</si>
  <si>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</si>
  <si>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</si>
  <si>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</si>
  <si>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</si>
  <si>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</si>
  <si>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</si>
  <si>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</si>
  <si>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</si>
  <si>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</si>
  <si>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</si>
  <si>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</si>
  <si>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</si>
  <si>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</si>
  <si>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</si>
  <si>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</si>
  <si>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</si>
  <si>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</si>
  <si>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</si>
  <si>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</si>
  <si>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</si>
  <si>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</si>
  <si>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</si>
  <si>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</si>
  <si>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</si>
  <si>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</si>
  <si>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</si>
  <si>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</si>
  <si>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</si>
  <si>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</si>
  <si>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</si>
  <si>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</si>
  <si>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</si>
  <si>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</si>
  <si>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</si>
  <si>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</si>
  <si>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</si>
  <si>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</si>
  <si>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</si>
  <si>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</si>
  <si>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</si>
  <si>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</si>
  <si>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</si>
  <si>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</si>
  <si>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</si>
  <si>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</si>
  <si>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</si>
  <si>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</si>
  <si>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</si>
  <si>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</si>
  <si>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</si>
  <si>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</si>
  <si>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</si>
  <si>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</si>
  <si>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</si>
  <si>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</si>
  <si>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</si>
  <si>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</si>
  <si>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</si>
  <si>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</si>
  <si>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</si>
  <si>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</si>
  <si>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</si>
  <si>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</si>
  <si>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</si>
  <si>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</si>
  <si>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</si>
  <si>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</si>
  <si>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</si>
  <si>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</si>
  <si>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</si>
  <si>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</si>
  <si>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</si>
  <si>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</si>
  <si>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</si>
  <si>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</si>
  <si>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</si>
  <si>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</si>
  <si>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</si>
  <si>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</si>
  <si>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</si>
  <si>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</si>
  <si>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</si>
  <si>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</si>
  <si>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</si>
  <si>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</si>
  <si>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</si>
  <si>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</si>
  <si>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</si>
  <si>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</si>
  <si>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</si>
  <si>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</si>
  <si>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</si>
  <si>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</si>
  <si>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</si>
  <si>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</si>
  <si>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</si>
  <si>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</si>
  <si>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</si>
  <si>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</si>
  <si>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</si>
  <si>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</si>
  <si>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</si>
  <si>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</si>
  <si>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</si>
  <si>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</si>
  <si>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</si>
  <si>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</si>
  <si>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</si>
  <si>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</si>
  <si>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</si>
  <si>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</si>
  <si>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</si>
  <si>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</si>
  <si>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</si>
  <si>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</si>
  <si>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</si>
  <si>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</si>
  <si>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</si>
  <si>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</si>
  <si>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</si>
  <si>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</si>
  <si>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</si>
  <si>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</si>
  <si>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</si>
  <si>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</si>
  <si>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</si>
  <si>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</si>
  <si>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</si>
  <si>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</si>
  <si>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</si>
  <si>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</si>
  <si>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</si>
  <si>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</si>
  <si>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</si>
  <si>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</si>
  <si>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</si>
  <si>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</si>
  <si>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</si>
  <si>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</si>
  <si>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</si>
  <si>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</si>
  <si>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</si>
  <si>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</si>
  <si>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</si>
  <si>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</si>
  <si>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</si>
  <si>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</si>
  <si>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</si>
  <si>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</si>
  <si>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</si>
  <si>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</si>
  <si>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</si>
  <si>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</si>
  <si>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</si>
  <si>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</si>
  <si>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</si>
  <si>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</si>
  <si>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</si>
  <si>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</si>
  <si>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</si>
  <si>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</si>
  <si>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</si>
  <si>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</si>
  <si>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</si>
  <si>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</si>
  <si>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</si>
  <si>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</si>
  <si>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</si>
  <si>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</si>
  <si>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</si>
  <si>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</si>
  <si>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</si>
  <si>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</si>
  <si>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</si>
  <si>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</si>
  <si>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</si>
  <si>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</si>
  <si>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</si>
  <si>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</si>
  <si>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</si>
  <si>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</si>
  <si>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</si>
  <si>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</si>
  <si>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</si>
  <si>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</si>
  <si>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</si>
  <si>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</si>
  <si>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</si>
  <si>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</si>
  <si>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</si>
  <si>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</si>
  <si>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</si>
  <si>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</si>
  <si>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</si>
  <si>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</si>
  <si>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</si>
  <si>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</si>
  <si>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</si>
  <si>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</si>
  <si>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</si>
  <si>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</si>
  <si>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</si>
  <si>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</si>
  <si>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</si>
  <si>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</si>
  <si>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</si>
  <si>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</si>
  <si>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</si>
  <si>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</si>
  <si>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</si>
  <si>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</si>
  <si>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</si>
  <si>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</si>
  <si>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</si>
  <si>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</si>
  <si>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</si>
  <si>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</si>
  <si>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</si>
  <si>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</si>
  <si>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</si>
  <si>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</si>
  <si>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</si>
  <si>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</si>
  <si>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</si>
  <si>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</si>
  <si>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</si>
  <si>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</si>
  <si>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</si>
  <si>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</si>
  <si>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</si>
  <si>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</si>
  <si>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</si>
  <si>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</si>
  <si>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</si>
  <si>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</si>
  <si>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</si>
  <si>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</si>
  <si>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</si>
  <si>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</si>
  <si>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</si>
  <si>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</si>
  <si>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</si>
  <si>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</si>
  <si>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</si>
  <si>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</si>
  <si>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</si>
  <si>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</si>
  <si>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</si>
  <si>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</si>
  <si>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</si>
  <si>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</si>
  <si>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</si>
  <si>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</si>
  <si>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</si>
  <si>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</si>
  <si>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</si>
  <si>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</si>
  <si>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</si>
  <si>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</si>
  <si>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</si>
  <si>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</si>
  <si>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</si>
  <si>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</si>
  <si>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</si>
  <si>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</si>
  <si>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</si>
  <si>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</si>
  <si>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</si>
  <si>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</si>
  <si>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</si>
  <si>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</si>
  <si>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</si>
  <si>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</si>
  <si>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</si>
  <si>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</si>
  <si>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</si>
  <si>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</si>
  <si>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</si>
  <si>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</si>
  <si>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</si>
  <si>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</si>
  <si>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</si>
  <si>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</si>
  <si>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</si>
  <si>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</si>
  <si>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</si>
  <si>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</si>
  <si>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</si>
  <si>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</si>
  <si>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</si>
  <si>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</si>
  <si>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</si>
  <si>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</si>
  <si>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</si>
  <si>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</si>
  <si>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</si>
  <si>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</si>
  <si>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</si>
  <si>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</si>
  <si>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</si>
  <si>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</si>
  <si>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</si>
  <si>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</si>
  <si>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</si>
  <si>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</si>
  <si>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</si>
  <si>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</si>
  <si>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</si>
  <si>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</si>
  <si>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</si>
  <si>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</si>
  <si>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</si>
  <si>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</si>
  <si>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</si>
  <si>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</si>
  <si>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</si>
  <si>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</si>
  <si>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</si>
  <si>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</si>
  <si>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</si>
  <si>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</si>
  <si>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</si>
  <si>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</si>
  <si>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</si>
  <si>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</si>
  <si>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</si>
  <si>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</si>
  <si>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</si>
  <si>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</si>
  <si>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</si>
  <si>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</si>
  <si>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</si>
  <si>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</si>
  <si>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</si>
  <si>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</si>
  <si>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</si>
  <si>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</si>
  <si>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</si>
  <si>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</si>
  <si>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</si>
  <si>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</si>
  <si>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</si>
  <si>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</si>
  <si>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</si>
  <si>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</si>
  <si>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</si>
  <si>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</si>
  <si>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</si>
  <si>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</si>
  <si>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</si>
  <si>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</si>
  <si>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</si>
  <si>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</si>
  <si>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</si>
  <si>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</si>
  <si>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</si>
  <si>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</si>
  <si>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</si>
  <si>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</si>
  <si>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</si>
  <si>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</si>
  <si>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</si>
  <si>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</si>
  <si>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</si>
  <si>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</si>
  <si>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</si>
  <si>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</si>
  <si>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</si>
  <si>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</si>
  <si>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</si>
  <si>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</si>
  <si>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</si>
  <si>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</si>
  <si>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</si>
  <si>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</si>
  <si>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</si>
  <si>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</si>
  <si>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</si>
  <si>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</si>
  <si>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</si>
  <si>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</si>
  <si>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</si>
  <si>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</si>
  <si>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</si>
  <si>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</si>
  <si>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</si>
  <si>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</si>
  <si>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</si>
  <si>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</si>
  <si>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</si>
  <si>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</si>
  <si>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</si>
  <si>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</si>
  <si>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</si>
  <si>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</si>
  <si>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</si>
  <si>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</si>
  <si>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</si>
  <si>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</si>
  <si>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</si>
  <si>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</si>
  <si>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</si>
  <si>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</si>
  <si>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</si>
  <si>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</si>
  <si>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</si>
  <si>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</si>
  <si>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</si>
  <si>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</si>
  <si>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</si>
  <si>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</si>
  <si>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</si>
  <si>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</si>
  <si>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</si>
  <si>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</si>
  <si>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</si>
  <si>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</si>
  <si>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</si>
  <si>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</si>
  <si>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</si>
  <si>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</si>
  <si>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</si>
  <si>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</si>
  <si>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</si>
  <si>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</si>
  <si>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</si>
  <si>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</si>
  <si>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</si>
  <si>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</si>
  <si>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</si>
  <si>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</si>
  <si>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</si>
  <si>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</si>
  <si>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</si>
  <si>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</si>
  <si>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</si>
  <si>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</si>
  <si>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</si>
  <si>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</si>
  <si>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</si>
  <si>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</si>
  <si>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</si>
  <si>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</si>
  <si>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</si>
  <si>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</si>
  <si>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</si>
  <si>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</si>
  <si>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</si>
  <si>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</si>
  <si>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</si>
  <si>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</si>
  <si>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</si>
  <si>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</si>
  <si>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</si>
  <si>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</si>
  <si>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</si>
  <si>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</si>
  <si>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</si>
  <si>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</si>
  <si>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</si>
  <si>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</si>
  <si>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</si>
  <si>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</si>
  <si>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</si>
  <si>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</si>
  <si>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</si>
  <si>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</si>
  <si>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</si>
  <si>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</si>
  <si>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</si>
  <si>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</si>
  <si>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</si>
  <si>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</si>
  <si>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</si>
  <si>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</si>
  <si>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</si>
  <si>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</si>
  <si>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</si>
  <si>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</si>
  <si>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</si>
  <si>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</si>
  <si>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</si>
  <si>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</si>
  <si>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</si>
  <si>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</si>
  <si>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</si>
  <si>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</si>
  <si>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</si>
  <si>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</si>
  <si>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</si>
  <si>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</si>
  <si>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</si>
  <si>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</si>
  <si>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</si>
  <si>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</si>
  <si>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</si>
  <si>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</si>
  <si>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</si>
  <si>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</si>
  <si>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</si>
  <si>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</si>
  <si>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</si>
  <si>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</si>
  <si>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</si>
  <si>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</si>
  <si>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</si>
  <si>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</si>
  <si>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</si>
  <si>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</si>
  <si>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</si>
  <si>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</si>
  <si>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</si>
  <si>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</si>
  <si>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</si>
  <si>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</si>
  <si>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</si>
  <si>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</si>
  <si>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</si>
  <si>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</si>
  <si>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</si>
  <si>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</si>
  <si>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</si>
  <si>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</si>
  <si>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</si>
  <si>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</si>
  <si>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</si>
  <si>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</si>
  <si>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</si>
  <si>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</si>
  <si>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</si>
  <si>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</si>
  <si>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</si>
  <si>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</si>
  <si>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</si>
  <si>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</si>
  <si>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</si>
  <si>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</si>
  <si>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</si>
  <si>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</si>
  <si>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</si>
  <si>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</si>
  <si>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</si>
  <si>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</si>
  <si>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</si>
  <si>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</si>
  <si>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</si>
  <si>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</si>
  <si>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</si>
  <si>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</si>
  <si>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</si>
  <si>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</si>
  <si>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</si>
  <si>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</si>
  <si>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</si>
  <si>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</si>
  <si>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</si>
  <si>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</si>
  <si>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</si>
  <si>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</si>
  <si>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</si>
  <si>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</si>
  <si>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</si>
  <si>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</si>
  <si>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</si>
  <si>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</si>
  <si>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</si>
  <si>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</si>
  <si>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</si>
  <si>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</si>
  <si>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</si>
  <si>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</si>
  <si>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</si>
  <si>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</si>
  <si>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</si>
  <si>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</si>
  <si>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</si>
  <si>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</si>
  <si>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</si>
  <si>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</si>
  <si>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</si>
  <si>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</si>
  <si>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</si>
  <si>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</si>
  <si>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</si>
  <si>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</si>
  <si>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</si>
  <si>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</si>
  <si>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</si>
  <si>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</si>
  <si>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</si>
  <si>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</si>
  <si>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</si>
  <si>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</si>
  <si>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</si>
  <si>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</si>
  <si>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</si>
  <si>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</si>
  <si>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</si>
  <si>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</si>
  <si>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</si>
  <si>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</si>
  <si>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</si>
  <si>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</si>
  <si>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</si>
  <si>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</si>
  <si>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</si>
  <si>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</si>
  <si>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</si>
  <si>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</si>
  <si>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</si>
  <si>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</si>
  <si>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</si>
  <si>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</si>
  <si>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</si>
  <si>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</si>
  <si>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</si>
  <si>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</si>
  <si>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</si>
  <si>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</si>
  <si>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</si>
  <si>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</si>
  <si>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</si>
  <si>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</si>
  <si>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</si>
  <si>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</si>
  <si>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</si>
  <si>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</si>
  <si>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</si>
  <si>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</si>
  <si>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</si>
  <si>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</si>
  <si>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</si>
  <si>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</si>
  <si>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</si>
  <si>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</si>
  <si>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</si>
  <si>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</si>
  <si>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</si>
  <si>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</si>
  <si>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</si>
  <si>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</si>
  <si>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</si>
  <si>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</si>
  <si>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</si>
  <si>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</si>
  <si>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</si>
  <si>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</si>
  <si>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</si>
  <si>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</si>
  <si>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</si>
  <si>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</si>
  <si>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</si>
  <si>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</si>
  <si>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</si>
  <si>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</si>
  <si>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</si>
  <si>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</si>
  <si>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</si>
  <si>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</si>
  <si>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</si>
  <si>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</si>
  <si>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</si>
  <si>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</si>
  <si>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</si>
  <si>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</si>
  <si>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</si>
  <si>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</si>
  <si>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</si>
  <si>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</si>
  <si>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</si>
  <si>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</si>
  <si>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</si>
  <si>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</si>
  <si>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</si>
  <si>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</si>
  <si>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</si>
  <si>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</si>
  <si>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</si>
  <si>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</si>
  <si>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</si>
  <si>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</si>
  <si>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</si>
  <si>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</si>
  <si>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</si>
  <si>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</si>
  <si>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</si>
  <si>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</si>
  <si>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</si>
  <si>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</si>
  <si>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</si>
  <si>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</si>
  <si>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</si>
  <si>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</si>
  <si>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</si>
  <si>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</si>
  <si>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</si>
  <si>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</si>
  <si>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</si>
  <si>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</si>
  <si>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</si>
  <si>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</si>
  <si>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</si>
  <si>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</si>
  <si>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</si>
  <si>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</si>
  <si>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</si>
  <si>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</si>
  <si>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</si>
  <si>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</si>
  <si>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</si>
  <si>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</si>
  <si>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</si>
  <si>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</si>
  <si>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</si>
  <si>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</si>
  <si>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</si>
  <si>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</si>
  <si>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</si>
  <si>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</si>
  <si>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</si>
  <si>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</si>
  <si>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</si>
  <si>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</si>
  <si>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</si>
  <si>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</si>
  <si>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</si>
  <si>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</si>
  <si>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</si>
  <si>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</si>
  <si>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</si>
  <si>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</si>
  <si>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</si>
  <si>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</si>
  <si>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</si>
  <si>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</si>
  <si>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</si>
  <si>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</si>
  <si>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</si>
  <si>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</si>
  <si>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</si>
  <si>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</si>
  <si>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</si>
  <si>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</si>
  <si>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</si>
  <si>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</si>
  <si>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</si>
  <si>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</si>
  <si>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</si>
  <si>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</si>
  <si>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</si>
  <si>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</si>
  <si>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</si>
  <si>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</si>
  <si>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</si>
  <si>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</si>
  <si>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</si>
  <si>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</si>
  <si>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</si>
  <si>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</si>
  <si>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</si>
  <si>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</si>
  <si>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</si>
  <si>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</si>
  <si>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</si>
  <si>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</si>
  <si>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</si>
  <si>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</si>
  <si>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</si>
  <si>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</si>
  <si>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</si>
  <si>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</si>
  <si>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</si>
  <si>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</si>
  <si>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</si>
  <si>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</si>
  <si>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</si>
  <si>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</si>
  <si>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</si>
  <si>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</si>
  <si>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</si>
  <si>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</si>
  <si>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</si>
  <si>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</si>
  <si>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</si>
  <si>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</si>
  <si>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</si>
  <si>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</si>
  <si>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</si>
  <si>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</si>
  <si>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</si>
  <si>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</si>
  <si>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</si>
  <si>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</si>
  <si>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</si>
  <si>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</si>
  <si>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</si>
  <si>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</si>
  <si>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</si>
  <si>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</si>
  <si>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</si>
  <si>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</si>
  <si>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</si>
  <si>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</si>
  <si>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</si>
  <si>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</si>
  <si>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</si>
  <si>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</si>
  <si>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</si>
  <si>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</si>
  <si>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</si>
  <si>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</si>
  <si>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</si>
  <si>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</si>
  <si>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</si>
  <si>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</si>
  <si>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</si>
  <si>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</si>
  <si>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</si>
  <si>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</si>
  <si>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</si>
  <si>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</si>
  <si>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</si>
  <si>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</si>
  <si>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</si>
  <si>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</si>
  <si>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</si>
  <si>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</si>
  <si>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</si>
  <si>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</si>
  <si>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</si>
  <si>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</si>
  <si>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</si>
  <si>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</si>
  <si>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</si>
  <si>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</si>
  <si>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</si>
  <si>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</si>
  <si>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</si>
  <si>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</si>
  <si>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</si>
  <si>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</si>
  <si>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</si>
  <si>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</si>
  <si>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</si>
  <si>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</si>
  <si>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</si>
  <si>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</si>
  <si>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</si>
  <si>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</si>
  <si>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</si>
  <si>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</si>
  <si>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</si>
  <si>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</si>
  <si>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</si>
  <si>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</si>
  <si>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</si>
  <si>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</si>
  <si>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</si>
  <si>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</si>
  <si>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</si>
  <si>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</si>
  <si>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</si>
  <si>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</si>
  <si>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</si>
  <si>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</si>
  <si>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</si>
  <si>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</si>
  <si>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</si>
  <si>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</si>
  <si>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</si>
  <si>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</si>
  <si>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</si>
  <si>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</si>
  <si>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</si>
  <si>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</si>
  <si>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</si>
  <si>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</si>
  <si>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</si>
  <si>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</si>
  <si>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</si>
  <si>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</si>
  <si>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</si>
  <si>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</si>
  <si>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</si>
  <si>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</si>
  <si>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</si>
  <si>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</si>
  <si>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</si>
  <si>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</si>
  <si>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</si>
  <si>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</si>
  <si>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</si>
  <si>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</si>
  <si>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</si>
  <si>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</si>
  <si>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</si>
  <si>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</si>
  <si>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</si>
  <si>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</si>
  <si>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</si>
  <si>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</si>
  <si>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</si>
  <si>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</si>
  <si>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</si>
  <si>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</si>
  <si>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</si>
  <si>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</si>
  <si>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</si>
  <si>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</si>
  <si>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</si>
  <si>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</si>
  <si>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</si>
  <si>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</si>
  <si>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</si>
  <si>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</si>
  <si>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</si>
  <si>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</si>
  <si>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</si>
  <si>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</si>
  <si>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</si>
  <si>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</si>
  <si>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</si>
  <si>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</si>
  <si>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</si>
  <si>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</si>
  <si>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</si>
  <si>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</si>
  <si>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</si>
  <si>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</si>
  <si>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</si>
  <si>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</si>
  <si>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</si>
  <si>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</si>
  <si>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</si>
  <si>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</si>
  <si>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</si>
  <si>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</si>
  <si>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</si>
  <si>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</si>
  <si>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</si>
  <si>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</si>
  <si>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</si>
  <si>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</si>
  <si>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</si>
  <si>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</si>
  <si>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</si>
  <si>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</si>
  <si>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</si>
  <si>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</si>
  <si>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</si>
  <si>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</si>
  <si>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</si>
  <si>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</si>
  <si>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</si>
  <si>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</si>
  <si>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</si>
  <si>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</si>
  <si>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</si>
  <si>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</si>
  <si>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</si>
  <si>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</si>
  <si>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</si>
  <si>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</si>
  <si>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</si>
  <si>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</si>
  <si>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</si>
  <si>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</si>
  <si>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</si>
  <si>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</si>
  <si>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</si>
  <si>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</si>
  <si>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</si>
  <si>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</si>
  <si>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</si>
  <si>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</si>
  <si>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</si>
  <si>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</si>
  <si>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</si>
  <si>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</si>
  <si>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</si>
  <si>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</si>
  <si>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</si>
  <si>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</si>
  <si>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</si>
  <si>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</si>
  <si>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</si>
  <si>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</si>
  <si>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</si>
  <si>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</si>
  <si>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</si>
  <si>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</si>
  <si>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</si>
  <si>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</si>
  <si>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</si>
  <si>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</si>
  <si>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</si>
  <si>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</si>
  <si>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</si>
  <si>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</si>
  <si>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</si>
  <si>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</si>
  <si>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</si>
  <si>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</si>
  <si>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</si>
  <si>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</si>
  <si>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</si>
  <si>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</si>
  <si>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</si>
  <si>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</si>
  <si>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</si>
  <si>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</si>
  <si>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</si>
  <si>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</si>
  <si>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</si>
  <si>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</si>
  <si>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</si>
  <si>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</si>
  <si>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</si>
  <si>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</si>
  <si>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</si>
  <si>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</si>
  <si>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</si>
  <si>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</si>
  <si>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</si>
  <si>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</si>
  <si>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</si>
  <si>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</si>
  <si>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</si>
  <si>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</si>
  <si>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</si>
  <si>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</si>
  <si>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</si>
  <si>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</si>
  <si>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</si>
  <si>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</si>
  <si>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</si>
  <si>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</si>
  <si>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</si>
  <si>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</si>
  <si>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</si>
  <si>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</si>
  <si>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</si>
  <si>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</si>
  <si>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</si>
  <si>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</si>
  <si>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</si>
  <si>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</si>
  <si>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</si>
  <si>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</si>
  <si>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</si>
  <si>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</si>
  <si>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</si>
  <si>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</si>
  <si>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</si>
  <si>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</si>
  <si>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</si>
  <si>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</si>
  <si>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</si>
  <si>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</si>
  <si>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</si>
  <si>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</si>
  <si>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</si>
  <si>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</si>
  <si>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</si>
  <si>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</si>
  <si>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</si>
  <si>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</si>
  <si>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</si>
  <si>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</si>
  <si>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</si>
  <si>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</si>
  <si>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</si>
  <si>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</si>
  <si>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</si>
  <si>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</si>
  <si>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</si>
  <si>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</si>
  <si>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</si>
  <si>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</si>
  <si>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</si>
  <si>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</si>
  <si>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</si>
  <si>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</si>
  <si>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</si>
  <si>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</si>
  <si>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</si>
  <si>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</si>
  <si>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</si>
  <si>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</si>
  <si>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</si>
  <si>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</si>
  <si>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</si>
  <si>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</si>
  <si>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</si>
  <si>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</si>
  <si>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</si>
  <si>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</si>
  <si>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</si>
  <si>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</si>
  <si>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</si>
  <si>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</si>
  <si>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</si>
  <si>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</si>
  <si>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</si>
  <si>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</si>
  <si>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</si>
  <si>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</si>
  <si>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</si>
  <si>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</si>
  <si>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</si>
  <si>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</si>
  <si>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</si>
  <si>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</si>
  <si>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</si>
  <si>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</si>
  <si>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</si>
  <si>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</si>
  <si>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</si>
  <si>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</si>
  <si>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</si>
  <si>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</si>
  <si>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</si>
  <si>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</si>
  <si>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</si>
  <si>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</si>
  <si>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</si>
  <si>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</si>
  <si>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</si>
  <si>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</si>
  <si>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</si>
  <si>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</si>
  <si>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</si>
  <si>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</si>
  <si>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</si>
  <si>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</si>
  <si>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</si>
  <si>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</si>
  <si>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</si>
  <si>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</si>
  <si>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</si>
  <si>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</si>
  <si>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</si>
  <si>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</si>
  <si>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</si>
  <si>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</si>
  <si>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</si>
  <si>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</si>
  <si>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</si>
  <si>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</si>
  <si>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</si>
  <si>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</si>
  <si>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</si>
  <si>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</si>
  <si>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</si>
  <si>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</si>
  <si>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</si>
  <si>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</si>
  <si>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</si>
  <si>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</si>
  <si>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</si>
  <si>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</si>
  <si>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</si>
  <si>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</si>
  <si>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</si>
  <si>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</si>
  <si>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</si>
  <si>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</si>
  <si>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</si>
  <si>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</si>
  <si>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</si>
  <si>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</si>
  <si>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</si>
  <si>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</si>
  <si>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</si>
  <si>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</si>
  <si>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</si>
  <si>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</si>
  <si>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</si>
  <si>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</si>
  <si>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</si>
  <si>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</si>
  <si>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</si>
  <si>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</si>
  <si>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</si>
  <si>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</si>
  <si>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</si>
  <si>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</si>
  <si>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</si>
  <si>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</si>
  <si>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</si>
  <si>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</si>
  <si>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</si>
  <si>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</si>
  <si>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</si>
  <si>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</si>
  <si>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</si>
  <si>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</si>
  <si>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</si>
  <si>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</si>
  <si>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</si>
  <si>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</si>
  <si>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</si>
  <si>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</si>
  <si>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</si>
  <si>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</si>
  <si>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</si>
  <si>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</si>
  <si>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</si>
  <si>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</si>
  <si>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</si>
  <si>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</si>
  <si>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</si>
  <si>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</si>
  <si>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</si>
  <si>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</si>
  <si>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</si>
  <si>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</si>
  <si>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</si>
  <si>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</si>
  <si>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</si>
  <si>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</si>
  <si>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</si>
  <si>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</si>
  <si>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</si>
  <si>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</si>
  <si>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</si>
  <si>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</si>
  <si>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</si>
  <si>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</si>
  <si>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</si>
  <si>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</si>
  <si>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</si>
  <si>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</si>
  <si>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</si>
  <si>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</si>
  <si>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</si>
  <si>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</si>
  <si>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</si>
  <si>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</si>
  <si>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</si>
  <si>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</si>
  <si>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</si>
  <si>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</si>
  <si>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</si>
  <si>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</si>
  <si>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</si>
  <si>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</si>
  <si>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</si>
  <si>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</si>
  <si>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</si>
  <si>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</si>
  <si>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</si>
  <si>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</si>
  <si>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</si>
  <si>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</si>
  <si>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</si>
  <si>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</si>
  <si>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</si>
  <si>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</si>
  <si>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</si>
  <si>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</si>
  <si>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</si>
  <si>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</si>
  <si>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</si>
  <si>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</si>
  <si>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</si>
  <si>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</si>
  <si>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</si>
  <si>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</si>
  <si>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</si>
  <si>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</si>
  <si>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</si>
  <si>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</si>
  <si>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</si>
  <si>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</si>
  <si>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</si>
  <si>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</si>
  <si>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</si>
  <si>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</si>
  <si>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</si>
  <si>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</si>
  <si>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</si>
  <si>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</si>
  <si>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</si>
  <si>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</si>
  <si>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</si>
  <si>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</si>
  <si>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</si>
  <si>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</si>
  <si>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</si>
  <si>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</si>
  <si>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</si>
  <si>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</si>
  <si>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</si>
  <si>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</si>
  <si>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</si>
  <si>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</si>
  <si>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</si>
  <si>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</si>
  <si>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</si>
  <si>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</si>
  <si>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</si>
  <si>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</si>
  <si>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</si>
  <si>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</si>
  <si>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</si>
  <si>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</si>
  <si>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</si>
  <si>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</si>
  <si>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</si>
  <si>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</si>
  <si>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</si>
  <si>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</si>
  <si>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</si>
  <si>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</si>
  <si>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</si>
  <si>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</si>
  <si>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</si>
  <si>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</si>
  <si>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</si>
  <si>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</si>
  <si>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</si>
  <si>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</si>
  <si>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</si>
  <si>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</si>
  <si>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</si>
  <si>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</si>
  <si>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</si>
  <si>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</si>
  <si>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</si>
  <si>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</si>
  <si>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</si>
  <si>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</si>
  <si>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</si>
  <si>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</si>
  <si>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</si>
  <si>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</si>
  <si>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</si>
  <si>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</si>
  <si>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</si>
  <si>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</si>
  <si>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</si>
  <si>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</si>
  <si>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</si>
  <si>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</si>
  <si>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</si>
  <si>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</si>
  <si>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</si>
  <si>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</si>
  <si>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</si>
  <si>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</si>
  <si>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</si>
  <si>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</si>
  <si>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</si>
  <si>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</si>
  <si>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</si>
  <si>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</si>
  <si>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</si>
  <si>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</si>
  <si>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</si>
  <si>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</si>
  <si>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</si>
  <si>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</si>
  <si>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</si>
  <si>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</si>
  <si>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</si>
  <si>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</si>
  <si>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</si>
  <si>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</si>
  <si>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</si>
  <si>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</si>
  <si>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</si>
  <si>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</si>
  <si>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</si>
  <si>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</si>
  <si>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</si>
  <si>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</si>
  <si>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</si>
  <si>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</si>
  <si>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</si>
  <si>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</si>
  <si>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</si>
  <si>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</si>
  <si>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</si>
  <si>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</si>
  <si>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</si>
  <si>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</si>
  <si>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</si>
  <si>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</si>
  <si>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</si>
  <si>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</si>
  <si>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</si>
  <si>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</si>
  <si>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</si>
  <si>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</si>
  <si>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</si>
  <si>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</si>
  <si>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</si>
  <si>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</si>
  <si>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</si>
  <si>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</si>
  <si>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</si>
  <si>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</si>
  <si>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</si>
  <si>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</si>
  <si>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</si>
  <si>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</si>
  <si>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</si>
  <si>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</si>
  <si>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</si>
  <si>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</si>
  <si>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</si>
  <si>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</si>
  <si>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</si>
  <si>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</si>
  <si>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</si>
  <si>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</si>
  <si>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</si>
  <si>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</si>
  <si>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</si>
  <si>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</si>
  <si>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</si>
  <si>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</si>
  <si>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</si>
  <si>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</si>
  <si>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</si>
  <si>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</si>
  <si>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</si>
  <si>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</si>
  <si>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</si>
  <si>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</si>
  <si>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</si>
  <si>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</si>
  <si>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</si>
  <si>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</si>
  <si>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</si>
  <si>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</si>
  <si>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</si>
  <si>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</si>
  <si>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</si>
  <si>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</si>
  <si>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</si>
  <si>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</si>
  <si>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</si>
  <si>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</si>
  <si>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</si>
  <si>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</si>
  <si>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</si>
  <si>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</si>
  <si>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</si>
  <si>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</si>
  <si>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</si>
  <si>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</si>
  <si>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</si>
  <si>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</si>
  <si>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</si>
  <si>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</si>
  <si>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</si>
  <si>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</si>
  <si>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</si>
  <si>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</si>
  <si>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</si>
  <si>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</si>
  <si>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</si>
  <si>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</si>
  <si>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</si>
  <si>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</si>
  <si>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</si>
  <si>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</si>
  <si>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</si>
  <si>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</si>
  <si>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</si>
  <si>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</si>
  <si>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</si>
  <si>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</si>
  <si>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</si>
  <si>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</si>
  <si>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</si>
  <si>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</si>
  <si>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</si>
  <si>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</si>
  <si>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</si>
  <si>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</si>
  <si>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</si>
  <si>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</si>
  <si>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</si>
  <si>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</si>
  <si>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</si>
  <si>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</si>
  <si>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</si>
  <si>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</si>
  <si>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</si>
  <si>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</si>
  <si>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</si>
  <si>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</si>
  <si>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</si>
  <si>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</si>
  <si>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</si>
  <si>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</si>
  <si>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</si>
  <si>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</si>
  <si>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</si>
  <si>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</si>
  <si>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</si>
  <si>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</si>
  <si>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</si>
  <si>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</si>
  <si>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</si>
  <si>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</si>
  <si>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</si>
  <si>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</si>
  <si>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</si>
  <si>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</si>
  <si>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</si>
  <si>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</si>
  <si>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</si>
  <si>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</si>
  <si>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</si>
  <si>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</si>
  <si>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</si>
  <si>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</si>
  <si>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</si>
  <si>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</si>
  <si>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</si>
  <si>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</si>
  <si>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</si>
  <si>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</si>
  <si>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</si>
  <si>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</si>
  <si>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</si>
  <si>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</si>
  <si>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</si>
  <si>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</si>
  <si>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</si>
  <si>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</si>
  <si>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</si>
  <si>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</si>
  <si>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</si>
  <si>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</si>
  <si>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</si>
  <si>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</si>
  <si>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</si>
  <si>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</si>
  <si>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</si>
  <si>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</si>
  <si>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</si>
  <si>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</si>
  <si>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</si>
  <si>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</si>
  <si>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</si>
  <si>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</si>
  <si>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</si>
  <si>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</si>
  <si>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</si>
  <si>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</si>
  <si>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</si>
  <si>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</si>
  <si>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</si>
  <si>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</si>
  <si>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</si>
  <si>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</si>
  <si>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</si>
  <si>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</si>
  <si>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</si>
  <si>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</si>
  <si>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</si>
  <si>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</si>
  <si>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</si>
  <si>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</si>
  <si>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</si>
  <si>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</si>
  <si>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</si>
  <si>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</si>
  <si>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</si>
  <si>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</si>
  <si>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</si>
  <si>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</si>
  <si>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</si>
  <si>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</si>
  <si>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</si>
  <si>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</si>
  <si>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</si>
  <si>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</si>
  <si>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</si>
  <si>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</si>
  <si>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</si>
  <si>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</si>
  <si>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</si>
  <si>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</si>
  <si>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</si>
  <si>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</si>
  <si>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</si>
  <si>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</si>
  <si>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</si>
  <si>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</si>
  <si>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</si>
  <si>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</si>
  <si>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</si>
  <si>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</si>
  <si>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</si>
  <si>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</si>
  <si>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</si>
  <si>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</si>
  <si>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</si>
  <si>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</si>
  <si>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</si>
  <si>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</si>
  <si>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</si>
  <si>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</si>
  <si>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</si>
  <si>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</si>
  <si>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</si>
  <si>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</si>
  <si>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</si>
  <si>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</si>
  <si>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</si>
  <si>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</si>
  <si>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</si>
  <si>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</si>
  <si>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</si>
  <si>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</si>
  <si>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</si>
  <si>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</si>
  <si>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</si>
  <si>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</si>
  <si>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</si>
  <si>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</si>
  <si>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</si>
  <si>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</si>
  <si>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</si>
  <si>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</si>
  <si>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</si>
  <si>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</si>
  <si>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</si>
  <si>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</si>
  <si>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</si>
  <si>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</si>
  <si>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</si>
  <si>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</si>
  <si>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</si>
  <si>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</si>
  <si>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</si>
  <si>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</si>
  <si>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</si>
  <si>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</si>
  <si>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</si>
  <si>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</si>
  <si>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</si>
  <si>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</si>
  <si>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</si>
  <si>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</si>
  <si>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</si>
  <si>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</si>
  <si>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</si>
  <si>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</si>
  <si>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</si>
  <si>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</si>
  <si>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</si>
  <si>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</si>
  <si>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</si>
  <si>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</si>
  <si>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</si>
  <si>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</si>
  <si>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</si>
  <si>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</si>
  <si>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</si>
  <si>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</si>
  <si>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</si>
  <si>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</si>
  <si>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</si>
  <si>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</si>
  <si>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</si>
  <si>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</si>
  <si>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</si>
  <si>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</si>
  <si>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</si>
  <si>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</si>
  <si>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</si>
  <si>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</si>
  <si>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</si>
  <si>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</si>
  <si>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</si>
  <si>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</si>
  <si>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</si>
  <si>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</si>
  <si>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</si>
  <si>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</si>
  <si>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</si>
  <si>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</si>
  <si>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</si>
  <si>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</si>
  <si>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</si>
  <si>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</si>
  <si>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</si>
  <si>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</si>
  <si>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</si>
  <si>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</si>
  <si>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</si>
  <si>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</si>
  <si>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</si>
  <si>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</si>
  <si>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</si>
  <si>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</si>
  <si>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</si>
  <si>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</si>
  <si>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</si>
  <si>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</si>
  <si>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</si>
  <si>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</si>
  <si>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</si>
  <si>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</si>
  <si>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</si>
  <si>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</si>
  <si>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</si>
  <si>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</si>
  <si>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</si>
  <si>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</si>
  <si>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</si>
  <si>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</si>
  <si>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</si>
  <si>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</si>
  <si>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</si>
  <si>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</si>
  <si>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</si>
  <si>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</si>
  <si>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</si>
  <si>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</si>
  <si>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</si>
  <si>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</si>
  <si>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</si>
  <si>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</si>
  <si>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</si>
  <si>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</si>
  <si>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</si>
  <si>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</si>
  <si>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</si>
  <si>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</si>
  <si>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</si>
  <si>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</si>
  <si>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</si>
  <si>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</si>
  <si>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</si>
  <si>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</si>
  <si>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</si>
  <si>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</si>
  <si>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</si>
  <si>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</si>
  <si>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</si>
  <si>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</si>
  <si>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</si>
  <si>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</si>
  <si>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</si>
  <si>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</si>
  <si>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</si>
  <si>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</si>
  <si>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</si>
  <si>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</si>
  <si>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</si>
  <si>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</si>
  <si>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</si>
  <si>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</si>
  <si>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</si>
  <si>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</si>
  <si>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</si>
  <si>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</si>
  <si>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</si>
  <si>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</si>
  <si>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</si>
  <si>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</si>
  <si>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</si>
  <si>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</si>
  <si>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</si>
  <si>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</si>
  <si>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</si>
  <si>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</si>
  <si>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</si>
  <si>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</si>
  <si>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</si>
  <si>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</si>
  <si>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</si>
  <si>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</si>
  <si>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</si>
  <si>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</si>
  <si>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</si>
  <si>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</si>
  <si>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</si>
  <si>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</si>
  <si>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</si>
  <si>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</si>
  <si>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</si>
  <si>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</si>
  <si>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</si>
  <si>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</si>
  <si>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</si>
  <si>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</si>
  <si>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</si>
  <si>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</si>
  <si>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</si>
  <si>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</si>
  <si>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</si>
  <si>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</si>
  <si>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</si>
  <si>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</si>
  <si>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</si>
  <si>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</si>
  <si>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</si>
  <si>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</si>
  <si>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</si>
  <si>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</si>
  <si>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</si>
  <si>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</si>
  <si>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</si>
  <si>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</si>
  <si>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</si>
  <si>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</si>
  <si>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</si>
  <si>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</si>
  <si>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</si>
  <si>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</si>
  <si>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</si>
  <si>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</si>
  <si>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</si>
  <si>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</si>
  <si>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</si>
  <si>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</si>
  <si>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</si>
  <si>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</si>
  <si>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</si>
  <si>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</si>
  <si>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</si>
  <si>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</si>
  <si>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</si>
  <si>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</si>
  <si>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</si>
  <si>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</si>
  <si>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</si>
  <si>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</si>
  <si>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</si>
  <si>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</si>
  <si>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</si>
  <si>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</si>
  <si>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</si>
  <si>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</si>
  <si>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</si>
  <si>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</si>
  <si>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</si>
  <si>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</si>
  <si>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</si>
  <si>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</si>
  <si>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</si>
  <si>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</si>
  <si>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</si>
  <si>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</si>
  <si>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</si>
  <si>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</si>
  <si>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</si>
  <si>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</si>
  <si>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</si>
  <si>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</si>
  <si>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</si>
  <si>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</si>
  <si>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</si>
  <si>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</si>
  <si>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</si>
  <si>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</si>
  <si>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</si>
  <si>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</si>
  <si>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</si>
  <si>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</si>
  <si>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</si>
  <si>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</si>
  <si>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</si>
  <si>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</si>
  <si>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</si>
  <si>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</si>
  <si>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</si>
  <si>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</si>
  <si>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</si>
  <si>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</si>
  <si>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</si>
  <si>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</si>
  <si>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</si>
  <si>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</si>
  <si>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</si>
  <si>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</si>
  <si>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</si>
  <si>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</si>
  <si>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</si>
  <si>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</si>
  <si>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</si>
  <si>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</si>
  <si>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</si>
  <si>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</si>
  <si>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</si>
  <si>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</si>
  <si>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</si>
  <si>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</si>
  <si>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</si>
  <si>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</si>
  <si>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</si>
  <si>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</si>
  <si>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</si>
  <si>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</si>
  <si>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</si>
  <si>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</si>
  <si>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</si>
  <si>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</si>
  <si>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</si>
  <si>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</si>
  <si>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</si>
  <si>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</si>
  <si>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</si>
  <si>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</si>
  <si>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</si>
  <si>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</si>
  <si>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</si>
  <si>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</si>
  <si>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</si>
  <si>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</si>
  <si>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</si>
  <si>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</si>
  <si>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</si>
  <si>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</si>
  <si>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</si>
  <si>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</si>
  <si>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</si>
  <si>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</si>
  <si>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</si>
  <si>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</si>
  <si>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</si>
  <si>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</si>
  <si>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</si>
  <si>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</si>
  <si>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</si>
  <si>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</si>
  <si>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</si>
  <si>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</si>
  <si>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</si>
  <si>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</si>
  <si>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</si>
  <si>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</si>
  <si>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</si>
  <si>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</si>
  <si>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</si>
  <si>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</si>
  <si>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</si>
  <si>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</si>
  <si>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</si>
  <si>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</si>
  <si>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</si>
  <si>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</si>
  <si>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</si>
  <si>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</si>
  <si>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</si>
  <si>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</si>
  <si>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</si>
  <si>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</si>
  <si>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</si>
  <si>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</si>
  <si>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</si>
  <si>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</si>
  <si>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</si>
  <si>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</si>
  <si>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</si>
  <si>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</si>
  <si>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</si>
  <si>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</si>
  <si>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</si>
  <si>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</si>
  <si>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</si>
  <si>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</si>
  <si>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</si>
  <si>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</si>
  <si>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</si>
  <si>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</si>
  <si>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</si>
  <si>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</si>
  <si>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</si>
  <si>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</si>
  <si>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</si>
  <si>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</si>
  <si>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</si>
  <si>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</si>
  <si>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</si>
  <si>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</si>
  <si>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</si>
  <si>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</si>
  <si>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</si>
  <si>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</si>
  <si>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</si>
  <si>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</si>
  <si>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</si>
  <si>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</si>
  <si>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</si>
  <si>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</si>
  <si>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</si>
  <si>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</si>
  <si>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</si>
  <si>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</si>
  <si>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</si>
  <si>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</si>
  <si>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</si>
  <si>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</si>
  <si>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</si>
  <si>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</si>
  <si>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</si>
  <si>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</si>
  <si>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</si>
  <si>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</si>
  <si>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</si>
  <si>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</si>
  <si>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</si>
  <si>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</si>
  <si>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</si>
  <si>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</si>
  <si>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</si>
  <si>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</si>
  <si>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</si>
  <si>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</si>
  <si>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</si>
  <si>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</si>
  <si>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</si>
  <si>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</si>
  <si>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</si>
  <si>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</si>
  <si>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</si>
  <si>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</si>
  <si>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</si>
  <si>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</si>
  <si>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</si>
  <si>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</si>
  <si>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</si>
  <si>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</si>
  <si>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</si>
  <si>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</si>
  <si>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</si>
  <si>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</si>
  <si>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</si>
  <si>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</si>
  <si>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</si>
  <si>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</si>
  <si>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</si>
  <si>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</si>
  <si>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</si>
  <si>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</si>
  <si>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</si>
  <si>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</si>
  <si>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</si>
  <si>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</si>
  <si>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</si>
  <si>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</si>
  <si>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</si>
  <si>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</si>
  <si>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</si>
  <si>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</si>
  <si>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</si>
  <si>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</si>
  <si>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</si>
  <si>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</si>
  <si>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</si>
  <si>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</si>
  <si>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</si>
  <si>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</si>
  <si>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</si>
  <si>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</si>
  <si>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</si>
  <si>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</si>
  <si>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</si>
  <si>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</si>
  <si>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</si>
  <si>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</si>
  <si>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</si>
  <si>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</si>
  <si>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</si>
  <si>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</si>
  <si>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</si>
  <si>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</si>
  <si>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</si>
  <si>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</si>
  <si>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</si>
  <si>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</si>
  <si>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</si>
  <si>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</si>
  <si>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</si>
  <si>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</si>
  <si>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</si>
  <si>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</si>
  <si>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</si>
  <si>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</si>
  <si>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</si>
  <si>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</si>
  <si>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</si>
  <si>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</si>
  <si>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</si>
  <si>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</si>
  <si>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</si>
  <si>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</si>
  <si>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</si>
  <si>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</si>
  <si>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</si>
  <si>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</si>
  <si>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</si>
  <si>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</si>
  <si>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</si>
  <si>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</si>
  <si>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</si>
  <si>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</si>
  <si>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</si>
  <si>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</si>
  <si>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</si>
  <si>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</si>
  <si>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</si>
  <si>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</si>
  <si>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</si>
  <si>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</si>
  <si>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</si>
  <si>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</si>
  <si>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</si>
  <si>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</si>
  <si>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</si>
  <si>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</si>
  <si>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</si>
  <si>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</si>
  <si>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</si>
  <si>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</si>
  <si>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</si>
  <si>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</si>
  <si>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</si>
  <si>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</si>
  <si>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</si>
  <si>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</si>
  <si>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</si>
  <si>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</si>
  <si>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</si>
  <si>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</si>
  <si>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</si>
  <si>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</si>
  <si>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</si>
  <si>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</si>
  <si>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</si>
  <si>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</si>
  <si>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</si>
  <si>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</si>
  <si>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</si>
  <si>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</si>
  <si>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</si>
  <si>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</si>
  <si>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</si>
  <si>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</si>
  <si>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</si>
  <si>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</si>
  <si>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</si>
  <si>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</si>
  <si>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</si>
  <si>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</si>
  <si>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</si>
  <si>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</si>
  <si>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</si>
  <si>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</si>
  <si>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</si>
  <si>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</si>
  <si>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</si>
  <si>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</si>
  <si>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</si>
  <si>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</si>
  <si>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</si>
  <si>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</si>
  <si>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</si>
  <si>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</si>
  <si>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</si>
  <si>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</si>
  <si>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</si>
  <si>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</si>
  <si>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</si>
  <si>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</si>
  <si>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</si>
  <si>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</si>
  <si>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</si>
  <si>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</si>
  <si>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</si>
  <si>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</si>
  <si>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</si>
  <si>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</si>
  <si>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</si>
  <si>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</si>
  <si>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</si>
  <si>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</si>
  <si>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</si>
  <si>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</si>
  <si>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</si>
  <si>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</si>
  <si>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</si>
  <si>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</si>
  <si>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</si>
  <si>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</si>
  <si>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</si>
  <si>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</si>
  <si>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</si>
  <si>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</si>
  <si>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</si>
  <si>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</si>
  <si>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</si>
  <si>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</si>
  <si>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</si>
  <si>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</si>
  <si>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</si>
  <si>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</si>
  <si>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</si>
  <si>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</si>
  <si>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</si>
  <si>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</si>
  <si>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</si>
  <si>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</si>
  <si>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</si>
  <si>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</si>
  <si>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</si>
  <si>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</si>
  <si>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</si>
  <si>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</si>
  <si>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</si>
  <si>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</si>
  <si>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</si>
  <si>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</si>
  <si>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</si>
  <si>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</si>
  <si>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</si>
  <si>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</si>
  <si>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</si>
  <si>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</si>
  <si>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</si>
  <si>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</si>
  <si>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</si>
  <si>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</si>
  <si>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</si>
  <si>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</si>
  <si>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</si>
  <si>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</si>
  <si>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</si>
  <si>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</si>
  <si>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</si>
  <si>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</si>
  <si>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</si>
  <si>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</si>
  <si>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</si>
  <si>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</si>
  <si>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</si>
  <si>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</si>
  <si>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</si>
  <si>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</si>
  <si>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</si>
  <si>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</si>
  <si>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</si>
  <si>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</si>
  <si>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</si>
  <si>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</si>
  <si>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</si>
  <si>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</si>
  <si>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</si>
  <si>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</si>
  <si>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</si>
  <si>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</si>
  <si>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</si>
  <si>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</si>
  <si>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</si>
  <si>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</si>
  <si>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</si>
  <si>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</si>
  <si>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</si>
  <si>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</si>
  <si>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</si>
  <si>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</si>
  <si>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</si>
  <si>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</si>
  <si>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</si>
  <si>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</si>
  <si>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</si>
  <si>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</si>
  <si>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</si>
  <si>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</si>
  <si>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</si>
  <si>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</si>
  <si>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</si>
  <si>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</si>
  <si>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</si>
  <si>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</si>
  <si>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</si>
  <si>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</si>
  <si>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</si>
  <si>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</si>
  <si>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</si>
  <si>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</si>
  <si>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</si>
  <si>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</si>
  <si>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</si>
  <si>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</si>
  <si>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</si>
  <si>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</si>
  <si>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</si>
  <si>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</si>
  <si>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</si>
  <si>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</si>
  <si>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</si>
  <si>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</si>
  <si>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</si>
  <si>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</si>
  <si>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</si>
  <si>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</si>
  <si>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</si>
  <si>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</si>
  <si>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</si>
  <si>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</si>
  <si>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</si>
  <si>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</si>
  <si>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</si>
  <si>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</si>
  <si>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</si>
  <si>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</si>
  <si>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</si>
  <si>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</si>
  <si>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</si>
  <si>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</si>
  <si>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</si>
  <si>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</si>
  <si>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</si>
  <si>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</si>
  <si>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</si>
  <si>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</si>
  <si>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</si>
  <si>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</si>
  <si>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</si>
  <si>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</si>
  <si>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</si>
  <si>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</si>
  <si>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</si>
  <si>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</si>
  <si>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</si>
  <si>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</si>
  <si>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</si>
  <si>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</si>
  <si>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</si>
  <si>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</si>
  <si>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</si>
  <si>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</si>
  <si>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</si>
  <si>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</si>
  <si>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</si>
  <si>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</si>
  <si>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</si>
  <si>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</si>
  <si>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</si>
  <si>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</si>
  <si>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</si>
  <si>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</si>
  <si>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</si>
  <si>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</si>
  <si>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</si>
  <si>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</si>
  <si>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</si>
  <si>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</si>
  <si>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</si>
  <si>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</si>
  <si>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</si>
  <si>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</si>
  <si>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</si>
  <si>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</si>
  <si>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</si>
  <si>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</si>
  <si>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</si>
  <si>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</si>
  <si>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</si>
  <si>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</si>
  <si>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</si>
  <si>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</si>
  <si>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</si>
  <si>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</si>
  <si>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</si>
  <si>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</si>
  <si>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</si>
  <si>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</si>
  <si>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</si>
  <si>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</si>
  <si>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</si>
  <si>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</si>
  <si>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</si>
  <si>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</si>
  <si>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</si>
  <si>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</si>
  <si>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</si>
  <si>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</si>
  <si>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</si>
  <si>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</si>
  <si>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</si>
  <si>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</si>
  <si>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</si>
  <si>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</si>
  <si>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</si>
  <si>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</si>
  <si>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</si>
  <si>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</si>
  <si>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</si>
  <si>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</si>
  <si>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</si>
  <si>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</si>
  <si>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</si>
  <si>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</si>
  <si>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</si>
  <si>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</si>
  <si>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</si>
  <si>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</si>
  <si>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</si>
  <si>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</si>
  <si>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</si>
  <si>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</si>
  <si>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</si>
  <si>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</si>
  <si>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</si>
  <si>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</si>
  <si>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</si>
  <si>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</si>
  <si>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</si>
  <si>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</si>
  <si>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</si>
  <si>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</si>
  <si>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</si>
  <si>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</si>
  <si>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</si>
  <si>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</si>
  <si>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</si>
  <si>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</si>
  <si>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</si>
  <si>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</si>
  <si>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</si>
  <si>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</si>
  <si>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</si>
  <si>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</si>
  <si>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</si>
  <si>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</si>
  <si>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</si>
  <si>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</si>
  <si>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</si>
  <si>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</si>
  <si>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</si>
  <si>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</si>
  <si>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</si>
  <si>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</si>
  <si>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</si>
  <si>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</si>
  <si>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</si>
  <si>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</si>
  <si>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</si>
  <si>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</si>
  <si>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</si>
  <si>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</si>
  <si>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</si>
  <si>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</si>
  <si>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</si>
  <si>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</si>
  <si>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</si>
  <si>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</si>
  <si>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</si>
  <si>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</si>
  <si>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</si>
  <si>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</si>
  <si>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</si>
  <si>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</si>
  <si>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</si>
  <si>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</si>
  <si>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</si>
  <si>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</si>
  <si>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</si>
  <si>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</si>
  <si>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</si>
  <si>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</si>
  <si>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</si>
  <si>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</si>
  <si>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</si>
  <si>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</si>
  <si>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</si>
  <si>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</si>
  <si>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</si>
  <si>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</si>
  <si>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</si>
  <si>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</si>
  <si>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</si>
  <si>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</si>
  <si>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</si>
  <si>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</si>
  <si>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</si>
  <si>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</si>
  <si>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</si>
  <si>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</si>
  <si>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</si>
  <si>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</si>
  <si>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</si>
  <si>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</si>
  <si>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</si>
  <si>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</si>
  <si>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</si>
  <si>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</si>
  <si>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</si>
  <si>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</si>
  <si>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</si>
  <si>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</si>
  <si>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</si>
  <si>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</si>
  <si>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</si>
  <si>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</si>
  <si>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</si>
  <si>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</si>
  <si>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</si>
  <si>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</si>
  <si>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</si>
  <si>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</si>
  <si>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</si>
  <si>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</si>
  <si>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</si>
  <si>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</si>
  <si>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</si>
  <si>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</si>
  <si>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</si>
  <si>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</si>
  <si>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</si>
  <si>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</si>
  <si>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</si>
  <si>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</si>
  <si>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</si>
  <si>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</si>
  <si>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</si>
  <si>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</si>
  <si>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</si>
  <si>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</si>
  <si>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</si>
  <si>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</si>
  <si>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</si>
  <si>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</si>
  <si>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</si>
  <si>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</si>
  <si>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</si>
  <si>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</si>
  <si>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</si>
  <si>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</si>
  <si>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</si>
  <si>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</si>
  <si>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</si>
  <si>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</si>
  <si>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</si>
  <si>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</si>
  <si>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</si>
  <si>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</si>
  <si>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</si>
  <si>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</si>
  <si>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</si>
  <si>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</si>
  <si>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</si>
  <si>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</si>
  <si>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</si>
  <si>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</si>
  <si>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</si>
  <si>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</si>
  <si>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</si>
  <si>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</si>
  <si>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</si>
  <si>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</si>
  <si>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</si>
  <si>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</si>
  <si>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</si>
  <si>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</si>
  <si>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</si>
  <si>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</si>
  <si>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</si>
  <si>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</si>
  <si>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</si>
  <si>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</si>
  <si>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</si>
  <si>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</si>
  <si>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</si>
  <si>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</si>
  <si>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</si>
  <si>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</si>
  <si>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</si>
  <si>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</si>
  <si>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</si>
  <si>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</si>
  <si>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</si>
  <si>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</si>
  <si>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</si>
  <si>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</si>
  <si>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</si>
  <si>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</si>
  <si>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</si>
  <si>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</si>
  <si>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</si>
  <si>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</si>
  <si>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</si>
  <si>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</si>
  <si>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</si>
  <si>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</si>
  <si>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</si>
  <si>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</si>
  <si>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</si>
  <si>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</si>
  <si>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</si>
  <si>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</si>
  <si>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</si>
  <si>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</si>
  <si>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</si>
  <si>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</si>
  <si>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</si>
  <si>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</si>
  <si>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</si>
  <si>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</si>
  <si>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</si>
  <si>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</si>
  <si>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</si>
  <si>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</si>
  <si>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</si>
  <si>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</si>
  <si>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</si>
  <si>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</si>
  <si>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</si>
  <si>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</si>
  <si>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</si>
  <si>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</si>
  <si>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</si>
  <si>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</si>
  <si>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</si>
  <si>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</si>
  <si>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</si>
  <si>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</si>
  <si>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</si>
  <si>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</si>
  <si>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</si>
  <si>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</si>
  <si>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</si>
  <si>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</si>
  <si>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</si>
  <si>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</si>
  <si>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</si>
  <si>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</si>
  <si>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</si>
  <si>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</si>
  <si>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</si>
  <si>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</si>
  <si>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</si>
  <si>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</si>
  <si>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</si>
  <si>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</si>
  <si>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</si>
  <si>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</si>
  <si>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</si>
  <si>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</si>
  <si>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</si>
  <si>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</si>
  <si>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</si>
  <si>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</si>
  <si>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</si>
  <si>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</si>
  <si>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</si>
  <si>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</si>
  <si>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</si>
  <si>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</si>
  <si>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</si>
  <si>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</si>
  <si>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</si>
  <si>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</si>
  <si>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</si>
  <si>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</si>
  <si>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</si>
  <si>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</si>
  <si>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</si>
  <si>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</si>
  <si>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</si>
  <si>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</si>
  <si>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</si>
  <si>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</si>
  <si>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</si>
  <si>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</si>
  <si>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</si>
  <si>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</si>
  <si>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</si>
  <si>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</si>
  <si>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</si>
  <si>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</si>
  <si>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</si>
  <si>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</si>
  <si>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</si>
  <si>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</si>
  <si>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</si>
  <si>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</si>
  <si>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</si>
  <si>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</si>
  <si>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</si>
  <si>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</si>
  <si>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</si>
  <si>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</si>
  <si>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</si>
  <si>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</si>
  <si>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</si>
  <si>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</si>
  <si>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</si>
  <si>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</si>
  <si>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</si>
  <si>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</si>
  <si>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</si>
  <si>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</si>
  <si>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</si>
  <si>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</si>
  <si>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</si>
  <si>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</si>
  <si>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</si>
  <si>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</si>
  <si>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</si>
  <si>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</si>
  <si>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</si>
  <si>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</si>
  <si>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</si>
  <si>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</si>
  <si>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</si>
  <si>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</si>
  <si>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</si>
  <si>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</si>
  <si>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</si>
  <si>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</si>
  <si>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</si>
  <si>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</si>
  <si>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</si>
  <si>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</si>
  <si>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</si>
  <si>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</si>
  <si>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</si>
  <si>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</si>
  <si>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</si>
  <si>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</si>
  <si>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</si>
  <si>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</si>
  <si>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</si>
  <si>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</si>
  <si>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</si>
  <si>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</si>
  <si>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</si>
  <si>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</si>
  <si>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</si>
  <si>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</si>
  <si>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</si>
  <si>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</si>
  <si>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</si>
  <si>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</si>
  <si>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</si>
  <si>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</si>
  <si>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</si>
  <si>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</si>
  <si>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</si>
  <si>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</si>
  <si>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</si>
  <si>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</si>
  <si>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</si>
  <si>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</si>
  <si>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</si>
  <si>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</si>
  <si>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</si>
  <si>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</si>
  <si>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</si>
  <si>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</si>
  <si>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</si>
  <si>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</si>
  <si>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</si>
  <si>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</si>
  <si>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</si>
  <si>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</si>
  <si>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</si>
  <si>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</si>
  <si>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</si>
  <si>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</si>
  <si>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</si>
  <si>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</si>
  <si>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</si>
  <si>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</si>
  <si>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</si>
  <si>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</si>
  <si>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</si>
  <si>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</si>
  <si>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</si>
  <si>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</si>
  <si>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</si>
  <si>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</si>
  <si>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</si>
  <si>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</si>
  <si>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</si>
  <si>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</si>
  <si>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</si>
  <si>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</si>
  <si>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</si>
  <si>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</si>
  <si>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</si>
  <si>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</si>
  <si>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</si>
  <si>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</si>
  <si>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</si>
  <si>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</si>
  <si>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</si>
  <si>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</si>
  <si>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</si>
  <si>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</si>
  <si>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</si>
  <si>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</si>
  <si>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</si>
  <si>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</si>
  <si>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</si>
  <si>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</si>
  <si>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</si>
  <si>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</si>
  <si>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</si>
  <si>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</si>
  <si>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</si>
  <si>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</si>
  <si>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</si>
  <si>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</si>
  <si>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</si>
  <si>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</si>
  <si>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</si>
  <si>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</si>
  <si>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</si>
  <si>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</si>
  <si>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</si>
  <si>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</si>
  <si>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</si>
  <si>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</si>
  <si>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</si>
  <si>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</si>
  <si>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</si>
  <si>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</si>
  <si>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</si>
  <si>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</si>
  <si>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</si>
  <si>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</si>
  <si>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</si>
  <si>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</si>
  <si>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</si>
  <si>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</si>
  <si>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</si>
  <si>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</si>
  <si>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</si>
  <si>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</si>
  <si>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</si>
  <si>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</si>
  <si>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</si>
  <si>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</si>
  <si>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</si>
  <si>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</si>
  <si>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</si>
  <si>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</si>
  <si>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</si>
  <si>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</si>
  <si>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</si>
  <si>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</si>
  <si>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</si>
  <si>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</si>
  <si>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</si>
  <si>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</si>
  <si>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</si>
  <si>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</si>
  <si>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</si>
  <si>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</si>
  <si>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</si>
  <si>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</si>
  <si>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</si>
  <si>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</si>
  <si>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</si>
  <si>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</si>
  <si>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</si>
  <si>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</si>
  <si>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</si>
  <si>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</si>
  <si>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</si>
  <si>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</si>
  <si>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</si>
  <si>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</si>
  <si>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</si>
  <si>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</si>
  <si>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</si>
  <si>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</si>
  <si>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</si>
  <si>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</si>
  <si>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</si>
  <si>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</si>
  <si>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</si>
  <si>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</si>
  <si>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</si>
  <si>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</si>
  <si>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</si>
  <si>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</si>
  <si>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</si>
  <si>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</si>
  <si>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</si>
  <si>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</si>
  <si>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</si>
  <si>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</si>
  <si>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</si>
  <si>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</si>
  <si>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</si>
  <si>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</si>
  <si>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</si>
  <si>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</si>
  <si>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</si>
  <si>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</si>
  <si>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</si>
  <si>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</si>
  <si>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</si>
  <si>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</si>
  <si>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</si>
  <si>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</si>
  <si>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</si>
  <si>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</si>
  <si>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</si>
  <si>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</si>
  <si>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</si>
  <si>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</si>
  <si>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</si>
  <si>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</si>
  <si>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</si>
  <si>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</si>
  <si>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</si>
  <si>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</si>
  <si>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</si>
  <si>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</si>
  <si>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</si>
  <si>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</si>
  <si>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</si>
  <si>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</si>
  <si>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</si>
  <si>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</si>
  <si>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</si>
  <si>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</si>
  <si>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</si>
  <si>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</si>
  <si>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</si>
  <si>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</si>
  <si>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</si>
  <si>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</si>
  <si>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</si>
  <si>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</si>
  <si>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</si>
  <si>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</si>
  <si>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</si>
  <si>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</si>
  <si>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</si>
  <si>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</si>
  <si>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</si>
  <si>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</si>
  <si>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</si>
  <si>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</si>
  <si>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</si>
  <si>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</si>
  <si>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</si>
  <si>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</si>
  <si>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</si>
  <si>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</si>
  <si>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</si>
  <si>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</si>
  <si>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</si>
  <si>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</si>
  <si>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</si>
  <si>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</si>
  <si>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</si>
  <si>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</si>
  <si>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</si>
  <si>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</si>
  <si>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</si>
  <si>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</si>
  <si>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</si>
  <si>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</si>
  <si>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</si>
  <si>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</si>
  <si>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</si>
  <si>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</si>
  <si>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</si>
  <si>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</si>
  <si>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</si>
  <si>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</si>
  <si>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</si>
  <si>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</si>
  <si>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</si>
  <si>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</si>
  <si>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</si>
  <si>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</si>
  <si>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</si>
  <si>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</si>
  <si>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</si>
  <si>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</si>
  <si>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</si>
  <si>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</si>
  <si>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</si>
  <si>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</si>
  <si>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</si>
  <si>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</si>
  <si>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</si>
  <si>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</si>
  <si>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</si>
  <si>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</si>
  <si>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</si>
  <si>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</si>
  <si>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</si>
  <si>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</si>
  <si>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</si>
  <si>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</si>
  <si>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</si>
  <si>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</si>
  <si>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</si>
  <si>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</si>
  <si>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</si>
  <si>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</si>
  <si>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</si>
  <si>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</si>
  <si>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</si>
  <si>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</si>
  <si>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</si>
  <si>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</si>
  <si>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</si>
  <si>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</si>
  <si>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</si>
  <si>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</si>
  <si>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</si>
  <si>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</si>
  <si>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</si>
  <si>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</si>
  <si>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</si>
  <si>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</si>
  <si>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</si>
  <si>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</si>
  <si>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</si>
  <si>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</si>
  <si>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</si>
  <si>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</si>
  <si>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</si>
  <si>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</si>
  <si>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</si>
  <si>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</si>
  <si>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</si>
  <si>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</si>
  <si>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</si>
  <si>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</si>
  <si>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</si>
  <si>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</si>
  <si>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</si>
  <si>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</si>
  <si>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</si>
  <si>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</si>
  <si>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</si>
  <si>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</si>
  <si>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</si>
  <si>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</si>
  <si>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</si>
  <si>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</si>
  <si>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</si>
  <si>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</si>
  <si>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</si>
  <si>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</si>
  <si>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</si>
  <si>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</si>
  <si>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</si>
  <si>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</si>
  <si>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</si>
  <si>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</si>
  <si>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</si>
  <si>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</si>
  <si>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</si>
  <si>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</si>
  <si>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</si>
  <si>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</si>
  <si>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</si>
  <si>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</si>
  <si>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</si>
  <si>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</si>
  <si>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</si>
  <si>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</si>
  <si>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</si>
  <si>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</si>
  <si>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</si>
  <si>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</si>
  <si>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</si>
  <si>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</si>
  <si>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</si>
  <si>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</si>
  <si>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</si>
  <si>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</si>
  <si>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</si>
  <si>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</si>
  <si>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</si>
  <si>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</si>
  <si>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</si>
  <si>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</si>
  <si>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</si>
  <si>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</si>
  <si>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</si>
  <si>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</si>
  <si>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</si>
  <si>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</si>
  <si>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</si>
  <si>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</si>
  <si>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</si>
  <si>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</si>
  <si>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</si>
  <si>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</si>
  <si>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</si>
  <si>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</si>
  <si>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</si>
  <si>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</si>
  <si>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</si>
  <si>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</si>
  <si>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</si>
  <si>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</si>
  <si>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</si>
  <si>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</si>
  <si>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</si>
  <si>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</si>
  <si>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</si>
  <si>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</si>
  <si>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</si>
  <si>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</si>
  <si>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</si>
  <si>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</si>
  <si>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</si>
  <si>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</si>
  <si>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</si>
  <si>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</si>
  <si>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</si>
  <si>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</si>
  <si>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</si>
  <si>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</si>
  <si>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</si>
  <si>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</si>
  <si>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</si>
  <si>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</si>
  <si>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</si>
  <si>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</si>
  <si>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</si>
  <si>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</si>
  <si>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</si>
  <si>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</si>
  <si>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</si>
  <si>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</si>
  <si>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</si>
  <si>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</si>
  <si>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</si>
  <si>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</si>
  <si>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</si>
  <si>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</si>
  <si>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</si>
  <si>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</si>
  <si>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</si>
  <si>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</si>
  <si>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</si>
  <si>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</si>
  <si>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</si>
  <si>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</si>
  <si>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</si>
  <si>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</si>
  <si>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</si>
  <si>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</si>
  <si>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</si>
  <si>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</si>
  <si>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</si>
  <si>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</si>
  <si>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</si>
  <si>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</si>
  <si>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</si>
  <si>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</si>
  <si>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</si>
  <si>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</si>
  <si>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</si>
  <si>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</si>
  <si>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</si>
  <si>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</si>
  <si>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</si>
  <si>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</si>
  <si>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</si>
  <si>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</si>
  <si>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</si>
  <si>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</si>
  <si>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</si>
  <si>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</si>
  <si>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</si>
  <si>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</si>
  <si>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</si>
  <si>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</si>
  <si>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</si>
  <si>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</si>
  <si>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</si>
  <si>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</si>
  <si>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</si>
  <si>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</si>
  <si>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</si>
  <si>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</si>
  <si>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</si>
  <si>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</si>
  <si>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</si>
  <si>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</si>
  <si>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</si>
  <si>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</si>
  <si>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</si>
  <si>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</si>
  <si>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</si>
  <si>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</si>
  <si>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</si>
  <si>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</si>
  <si>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</si>
  <si>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</si>
  <si>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</si>
  <si>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</si>
  <si>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</si>
  <si>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</si>
  <si>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</si>
  <si>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</si>
  <si>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</si>
  <si>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</si>
  <si>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</si>
  <si>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</si>
  <si>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</si>
  <si>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</si>
  <si>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</si>
  <si>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</si>
  <si>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</si>
  <si>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</si>
  <si>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</si>
  <si>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</si>
  <si>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</si>
  <si>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</si>
  <si>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</si>
  <si>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</si>
  <si>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</si>
  <si>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</si>
  <si>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</si>
  <si>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</si>
  <si>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</si>
  <si>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</si>
  <si>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</si>
  <si>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</si>
  <si>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</si>
  <si>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</si>
  <si>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</si>
  <si>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</si>
  <si>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</si>
  <si>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</si>
  <si>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</si>
  <si>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</si>
  <si>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</si>
  <si>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</si>
  <si>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</si>
  <si>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</si>
  <si>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</si>
  <si>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</si>
  <si>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</si>
  <si>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</si>
  <si>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</si>
  <si>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</si>
  <si>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</si>
  <si>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</si>
  <si>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</si>
  <si>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</si>
  <si>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</si>
  <si>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</si>
  <si>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</si>
  <si>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</si>
  <si>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</si>
  <si>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</si>
  <si>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</si>
  <si>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</si>
  <si>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</si>
  <si>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</si>
  <si>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</si>
  <si>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</si>
  <si>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</si>
  <si>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</si>
  <si>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</si>
  <si>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</si>
  <si>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</si>
  <si>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</si>
  <si>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</si>
  <si>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</si>
  <si>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</si>
  <si>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</si>
  <si>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</si>
  <si>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</si>
  <si>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</si>
  <si>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</si>
  <si>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</si>
  <si>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</si>
  <si>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</si>
  <si>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</si>
  <si>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</si>
  <si>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</si>
  <si>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</si>
  <si>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</si>
  <si>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</si>
  <si>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</si>
  <si>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</si>
  <si>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</si>
  <si>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</si>
  <si>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</si>
  <si>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</si>
  <si>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</si>
  <si>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</si>
  <si>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</si>
  <si>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</si>
  <si>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</si>
  <si>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</si>
  <si>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</si>
  <si>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</si>
  <si>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</si>
  <si>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</si>
  <si>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</si>
  <si>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</si>
  <si>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</si>
  <si>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</si>
  <si>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</si>
  <si>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</si>
  <si>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</si>
  <si>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</si>
  <si>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</si>
  <si>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</si>
  <si>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</si>
  <si>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</si>
  <si>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</si>
  <si>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</si>
  <si>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</si>
  <si>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</si>
  <si>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</si>
  <si>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</si>
  <si>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</si>
  <si>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</si>
  <si>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</si>
  <si>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</si>
  <si>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</si>
  <si>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</si>
  <si>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</si>
  <si>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</si>
  <si>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</si>
  <si>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</si>
  <si>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</si>
  <si>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</si>
  <si>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</si>
  <si>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</si>
  <si>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</si>
  <si>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</si>
  <si>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</si>
  <si>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</si>
  <si>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</si>
  <si>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</si>
  <si>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</si>
  <si>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</si>
  <si>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</si>
  <si>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</si>
  <si>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</si>
  <si>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</si>
  <si>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</si>
  <si>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</si>
  <si>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</si>
  <si>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</si>
  <si>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</si>
  <si>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</si>
  <si>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</si>
  <si>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</si>
  <si>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</si>
  <si>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</si>
  <si>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</si>
  <si>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</si>
  <si>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</si>
  <si>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</si>
  <si>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</si>
  <si>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</si>
  <si>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</si>
  <si>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</si>
  <si>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</si>
  <si>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</si>
  <si>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</si>
  <si>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</si>
  <si>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</si>
  <si>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</si>
  <si>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</si>
  <si>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</si>
  <si>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</si>
  <si>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</si>
  <si>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</si>
  <si>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</si>
  <si>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</si>
  <si>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</si>
  <si>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</si>
  <si>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</si>
  <si>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</si>
  <si>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</si>
  <si>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</si>
  <si>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</si>
  <si>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</si>
  <si>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</si>
  <si>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</si>
  <si>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</si>
  <si>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</si>
  <si>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</si>
  <si>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</si>
  <si>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</si>
  <si>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</si>
  <si>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</si>
  <si>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</si>
  <si>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</si>
  <si>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</si>
  <si>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</si>
  <si>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</si>
  <si>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</si>
  <si>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</si>
  <si>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</si>
  <si>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</si>
  <si>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</si>
  <si>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</si>
  <si>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</si>
  <si>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</si>
  <si>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</si>
  <si>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</si>
  <si>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</si>
  <si>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</si>
  <si>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</si>
  <si>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</si>
  <si>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</si>
  <si>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</si>
  <si>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</si>
  <si>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</si>
  <si>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</si>
  <si>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</si>
  <si>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</si>
  <si>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</si>
  <si>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</si>
  <si>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</si>
  <si>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</si>
  <si>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</si>
  <si>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</si>
  <si>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</si>
  <si>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</si>
  <si>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</si>
  <si>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</si>
  <si>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</si>
  <si>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</si>
  <si>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</si>
  <si>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</si>
  <si>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</si>
  <si>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</si>
  <si>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</si>
  <si>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</si>
  <si>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</si>
  <si>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</si>
  <si>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</si>
  <si>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</si>
  <si>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</si>
  <si>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</si>
  <si>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</si>
  <si>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</si>
  <si>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</si>
  <si>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</si>
  <si>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</si>
  <si>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</si>
  <si>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</si>
  <si>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</si>
  <si>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</si>
  <si>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</si>
  <si>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</si>
  <si>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</si>
  <si>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</si>
  <si>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</si>
  <si>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</si>
  <si>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</si>
  <si>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</si>
  <si>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</si>
  <si>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</si>
  <si>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</si>
  <si>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</si>
  <si>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</si>
  <si>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</si>
  <si>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</si>
  <si>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</si>
  <si>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</si>
  <si>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</si>
  <si>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</si>
  <si>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</si>
  <si>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</si>
  <si>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</si>
  <si>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</si>
  <si>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</si>
  <si>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</si>
  <si>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</si>
  <si>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</si>
  <si>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</si>
  <si>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</si>
  <si>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</si>
  <si>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</si>
  <si>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</si>
  <si>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</si>
  <si>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</si>
  <si>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</si>
  <si>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</si>
  <si>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</si>
  <si>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</si>
  <si>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</si>
  <si>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</si>
  <si>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</si>
  <si>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</si>
  <si>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</si>
  <si>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</si>
  <si>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</si>
  <si>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</si>
  <si>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</si>
  <si>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</si>
  <si>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</si>
  <si>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</si>
  <si>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</si>
  <si>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</si>
  <si>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</si>
  <si>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</si>
  <si>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</si>
  <si>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</si>
  <si>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</si>
  <si>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</si>
  <si>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</si>
  <si>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</si>
  <si>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</si>
  <si>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</si>
  <si>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</si>
  <si>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</si>
  <si>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</si>
  <si>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</si>
  <si>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</si>
  <si>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</si>
  <si>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</si>
  <si>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</si>
  <si>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</si>
  <si>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</si>
  <si>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</si>
  <si>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</si>
  <si>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</si>
  <si>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</si>
  <si>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</si>
  <si>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</si>
  <si>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</si>
  <si>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</si>
  <si>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</si>
  <si>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</si>
  <si>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</si>
  <si>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</si>
  <si>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</si>
  <si>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</si>
  <si>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</si>
  <si>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</si>
  <si>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</si>
  <si>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</si>
  <si>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</si>
  <si>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</si>
  <si>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</si>
  <si>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</si>
  <si>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</si>
  <si>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</si>
  <si>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</si>
  <si>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</si>
  <si>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</si>
  <si>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</si>
  <si>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</si>
  <si>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</si>
  <si>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</si>
  <si>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</si>
  <si>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</si>
  <si>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</si>
  <si>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</si>
  <si>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</si>
  <si>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</si>
  <si>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</si>
  <si>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</si>
  <si>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</si>
  <si>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</si>
  <si>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</si>
  <si>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</si>
  <si>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</si>
  <si>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</si>
  <si>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</si>
  <si>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</si>
  <si>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</si>
  <si>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</si>
  <si>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</si>
  <si>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</si>
  <si>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</si>
  <si>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</si>
  <si>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</si>
  <si>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</si>
  <si>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</si>
  <si>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</si>
  <si>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</si>
  <si>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</si>
  <si>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</si>
  <si>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</si>
  <si>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</si>
  <si>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</si>
  <si>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</si>
  <si>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</si>
  <si>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</si>
  <si>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</si>
  <si>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</si>
  <si>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</si>
  <si>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</si>
  <si>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</si>
  <si>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</si>
  <si>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</si>
  <si>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</si>
  <si>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</si>
  <si>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</si>
  <si>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</si>
  <si>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</si>
  <si>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</si>
  <si>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</si>
  <si>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</si>
  <si>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</si>
  <si>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</si>
  <si>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</si>
  <si>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</si>
  <si>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</si>
  <si>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</si>
  <si>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</si>
  <si>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</si>
  <si>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</si>
  <si>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</si>
  <si>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</si>
  <si>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</si>
  <si>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</si>
  <si>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</si>
  <si>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</si>
  <si>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</si>
  <si>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</si>
  <si>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</si>
  <si>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</si>
  <si>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</si>
  <si>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</si>
  <si>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</si>
  <si>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</si>
  <si>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</si>
  <si>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</si>
  <si>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</si>
  <si>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</si>
  <si>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</si>
  <si>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</si>
  <si>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</si>
  <si>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</si>
  <si>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</si>
  <si>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</si>
  <si>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</si>
  <si>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</si>
  <si>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</si>
  <si>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</si>
  <si>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</si>
  <si>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</si>
  <si>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</si>
  <si>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</si>
  <si>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</si>
  <si>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</si>
  <si>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</si>
  <si>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</si>
  <si>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</si>
  <si>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</si>
  <si>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</si>
  <si>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</si>
  <si>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</si>
  <si>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</si>
  <si>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</si>
  <si>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</si>
  <si>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</si>
  <si>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</si>
  <si>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</si>
  <si>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</si>
  <si>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</si>
  <si>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</si>
  <si>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</si>
  <si>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</si>
  <si>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</si>
  <si>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</si>
  <si>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</si>
  <si>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</si>
  <si>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</si>
  <si>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</si>
  <si>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</si>
  <si>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</si>
  <si>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</si>
  <si>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</si>
  <si>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</si>
  <si>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</si>
  <si>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</si>
  <si>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</si>
  <si>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</si>
  <si>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</si>
  <si>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</si>
  <si>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</si>
  <si>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</si>
  <si>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</si>
  <si>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</si>
  <si>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</si>
  <si>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</si>
  <si>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</si>
  <si>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</si>
  <si>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</si>
  <si>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</si>
  <si>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</si>
  <si>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</si>
  <si>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</si>
  <si>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</si>
  <si>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</si>
  <si>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</si>
  <si>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</si>
  <si>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</si>
  <si>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</si>
  <si>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</si>
  <si>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</si>
  <si>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</si>
  <si>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</si>
  <si>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</si>
  <si>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</si>
  <si>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</si>
  <si>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</si>
  <si>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</si>
  <si>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</si>
  <si>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</si>
  <si>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</si>
  <si>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</si>
  <si>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</si>
  <si>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</si>
  <si>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</si>
  <si>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</si>
  <si>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</si>
  <si>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</si>
  <si>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</si>
  <si>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</si>
  <si>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</si>
  <si>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</si>
  <si>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</si>
  <si>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</si>
  <si>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</si>
  <si>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</si>
  <si>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</si>
  <si>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</si>
  <si>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</si>
  <si>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</si>
  <si>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</si>
  <si>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</si>
  <si>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</si>
  <si>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</si>
  <si>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</si>
  <si>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</si>
  <si>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</si>
  <si>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</si>
  <si>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</si>
  <si>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</si>
  <si>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</si>
  <si>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</si>
  <si>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</si>
  <si>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</si>
  <si>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</si>
  <si>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</si>
  <si>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</si>
  <si>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</si>
  <si>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</si>
  <si>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</si>
  <si>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</si>
  <si>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</si>
  <si>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</si>
  <si>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</si>
  <si>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</si>
  <si>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</si>
  <si>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</si>
  <si>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</si>
  <si>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</si>
  <si>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</si>
  <si>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</si>
  <si>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</si>
  <si>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</si>
  <si>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</si>
  <si>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</si>
  <si>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</si>
  <si>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</si>
  <si>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</si>
  <si>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</si>
  <si>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</si>
  <si>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</si>
  <si>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</si>
  <si>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</si>
  <si>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</si>
  <si>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</si>
  <si>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</si>
  <si>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</si>
  <si>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</si>
  <si>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</si>
  <si>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</si>
  <si>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</si>
  <si>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</si>
  <si>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</si>
  <si>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</si>
  <si>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</si>
  <si>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</si>
  <si>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</si>
  <si>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</si>
  <si>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</si>
  <si>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</si>
  <si>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</si>
  <si>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</si>
  <si>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</si>
  <si>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</si>
  <si>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</si>
  <si>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</si>
  <si>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</si>
  <si>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</si>
  <si>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</si>
  <si>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</si>
  <si>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</si>
  <si>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</si>
  <si>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</si>
  <si>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</si>
  <si>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</si>
  <si>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</si>
  <si>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</si>
  <si>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</si>
  <si>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</si>
  <si>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</si>
  <si>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</si>
  <si>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</si>
  <si>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</si>
  <si>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</si>
  <si>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</si>
  <si>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</si>
  <si>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</si>
  <si>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</si>
  <si>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</si>
  <si>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</si>
  <si>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</si>
  <si>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</si>
  <si>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</si>
  <si>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</si>
  <si>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</si>
  <si>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</si>
  <si>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</si>
  <si>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</si>
  <si>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</si>
  <si>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</si>
  <si>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</si>
  <si>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</si>
  <si>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</si>
  <si>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</si>
  <si>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</si>
  <si>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</si>
  <si>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</si>
  <si>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</si>
  <si>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</si>
  <si>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</si>
  <si>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</si>
  <si>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</si>
  <si>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</si>
  <si>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</si>
  <si>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</si>
  <si>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</si>
  <si>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</si>
  <si>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</si>
  <si>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</si>
  <si>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</si>
  <si>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</si>
  <si>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</si>
  <si>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</si>
  <si>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</si>
  <si>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</si>
  <si>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</si>
  <si>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</si>
  <si>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</si>
  <si>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</si>
  <si>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</si>
  <si>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</si>
  <si>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</si>
  <si>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</si>
  <si>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</si>
  <si>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</si>
  <si>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</si>
  <si>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</si>
  <si>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</si>
  <si>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</si>
  <si>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</si>
  <si>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</si>
  <si>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</si>
  <si>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</si>
  <si>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</si>
  <si>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</si>
  <si>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</si>
  <si>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</si>
  <si>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</si>
  <si>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</si>
  <si>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</si>
  <si>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</si>
  <si>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</si>
  <si>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</si>
  <si>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</si>
  <si>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</si>
  <si>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</si>
  <si>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</si>
  <si>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</si>
  <si>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</si>
  <si>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</si>
  <si>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</si>
  <si>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</si>
  <si>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</si>
  <si>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</si>
  <si>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</si>
  <si>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</si>
  <si>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</si>
  <si>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</si>
  <si>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</si>
  <si>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</si>
  <si>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</si>
  <si>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</si>
  <si>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</si>
  <si>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</si>
  <si>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</si>
  <si>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</si>
  <si>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</si>
  <si>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</si>
  <si>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</si>
  <si>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</si>
  <si>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</si>
  <si>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</si>
  <si>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</si>
  <si>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</si>
  <si>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</si>
  <si>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</si>
  <si>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</si>
  <si>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</si>
  <si>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</si>
  <si>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</si>
  <si>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</si>
  <si>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</si>
  <si>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</si>
  <si>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</si>
  <si>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</si>
  <si>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</si>
  <si>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</si>
  <si>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</si>
  <si>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</si>
  <si>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</si>
  <si>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</si>
  <si>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</si>
  <si>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</si>
  <si>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</si>
  <si>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</si>
  <si>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</si>
  <si>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</si>
  <si>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</si>
  <si>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</si>
  <si>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</si>
  <si>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</si>
  <si>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</si>
  <si>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</si>
  <si>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</si>
  <si>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</si>
  <si>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</si>
  <si>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</si>
  <si>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</si>
  <si>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</si>
  <si>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</si>
  <si>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</si>
  <si>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</si>
  <si>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</si>
  <si>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</si>
  <si>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</si>
  <si>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</si>
  <si>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</si>
  <si>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</si>
  <si>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</si>
  <si>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</si>
  <si>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</si>
  <si>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</si>
  <si>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</si>
  <si>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</si>
  <si>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</si>
  <si>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</si>
  <si>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</si>
  <si>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</si>
  <si>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</si>
  <si>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</si>
  <si>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</si>
  <si>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</si>
  <si>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</si>
  <si>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</si>
  <si>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</si>
  <si>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</si>
  <si>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</si>
  <si>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</si>
  <si>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</si>
  <si>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</si>
  <si>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</si>
  <si>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</si>
  <si>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</si>
  <si>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</si>
  <si>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</si>
  <si>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</si>
  <si>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</si>
  <si>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</si>
  <si>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</si>
  <si>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</si>
  <si>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</si>
  <si>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</si>
  <si>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</si>
  <si>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</si>
  <si>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</si>
  <si>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</si>
  <si>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</si>
  <si>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</si>
  <si>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</si>
  <si>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</si>
  <si>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</si>
  <si>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</si>
  <si>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</si>
  <si>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</si>
  <si>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</si>
  <si>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</si>
  <si>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</si>
  <si>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</si>
  <si>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</si>
  <si>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</si>
  <si>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</si>
  <si>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</si>
  <si>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</si>
  <si>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</si>
  <si>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</si>
  <si>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</si>
  <si>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</si>
  <si>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</si>
  <si>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</si>
  <si>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</si>
  <si>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</si>
  <si>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</si>
  <si>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</si>
  <si>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</si>
  <si>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</si>
  <si>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</si>
  <si>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</si>
  <si>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</si>
  <si>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</si>
  <si>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</si>
  <si>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</si>
  <si>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</si>
  <si>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</si>
  <si>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</si>
  <si>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</si>
  <si>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</si>
  <si>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</si>
  <si>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</si>
  <si>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</si>
  <si>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</si>
  <si>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</si>
  <si>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</si>
  <si>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</si>
  <si>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</si>
  <si>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</si>
  <si>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</si>
  <si>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</si>
  <si>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</si>
  <si>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</si>
  <si>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</si>
  <si>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</si>
  <si>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</si>
  <si>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</si>
  <si>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</si>
  <si>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</si>
  <si>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</si>
  <si>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</si>
  <si>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</si>
  <si>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</si>
  <si>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</si>
  <si>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</si>
  <si>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</si>
  <si>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</si>
  <si>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</si>
  <si>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</si>
  <si>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</si>
  <si>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</si>
  <si>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</si>
  <si>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</si>
  <si>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</si>
  <si>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</si>
  <si>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</si>
  <si>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</si>
  <si>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</si>
  <si>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</si>
  <si>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</si>
  <si>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</si>
  <si>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</si>
  <si>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</si>
  <si>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</si>
  <si>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</si>
  <si>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</si>
  <si>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</si>
  <si>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</si>
  <si>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</si>
  <si>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</si>
  <si>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</si>
  <si>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</si>
  <si>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</si>
  <si>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</si>
  <si>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</si>
  <si>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</si>
  <si>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</si>
  <si>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</si>
  <si>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</si>
  <si>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</si>
  <si>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</si>
  <si>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</si>
  <si>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</si>
  <si>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</si>
  <si>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</si>
  <si>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</si>
  <si>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</si>
  <si>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</si>
  <si>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</si>
  <si>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</si>
  <si>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</si>
  <si>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</si>
  <si>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</si>
  <si>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</si>
  <si>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</si>
  <si>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</si>
  <si>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</si>
  <si>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</si>
  <si>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</si>
  <si>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</si>
  <si>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</si>
  <si>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</si>
  <si>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</si>
  <si>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</si>
  <si>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</si>
  <si>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</si>
  <si>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</si>
  <si>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</si>
  <si>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</si>
  <si>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</si>
  <si>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</si>
  <si>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</si>
  <si>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</si>
  <si>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</si>
  <si>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</si>
  <si>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</si>
  <si>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</si>
  <si>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</si>
  <si>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</si>
  <si>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</si>
  <si>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</si>
  <si>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</si>
  <si>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</si>
  <si>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</si>
  <si>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</si>
  <si>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</si>
  <si>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</si>
  <si>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</si>
  <si>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</si>
  <si>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</si>
  <si>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</si>
  <si>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</si>
  <si>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</si>
  <si>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</si>
  <si>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</si>
  <si>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</si>
  <si>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</si>
  <si>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</si>
  <si>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</si>
  <si>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</si>
  <si>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</si>
  <si>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</si>
  <si>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</si>
  <si>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</si>
  <si>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</si>
  <si>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</si>
  <si>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</si>
  <si>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</si>
  <si>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</si>
  <si>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</si>
  <si>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</si>
  <si>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</si>
  <si>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</si>
  <si>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</si>
  <si>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</si>
  <si>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</si>
  <si>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</si>
  <si>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</si>
  <si>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</si>
  <si>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</si>
  <si>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</si>
  <si>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</si>
  <si>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</si>
  <si>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</si>
  <si>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</si>
  <si>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</si>
  <si>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</si>
  <si>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</si>
  <si>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</si>
  <si>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</si>
  <si>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</si>
  <si>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</si>
  <si>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</si>
  <si>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</si>
  <si>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</si>
  <si>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</si>
  <si>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</si>
  <si>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</si>
  <si>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</si>
  <si>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</si>
  <si>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</si>
  <si>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</si>
  <si>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</si>
  <si>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</si>
  <si>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</si>
  <si>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</si>
  <si>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</si>
  <si>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</si>
  <si>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</si>
  <si>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</si>
  <si>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</si>
  <si>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</si>
  <si>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</si>
  <si>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</si>
  <si>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</si>
  <si>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</si>
  <si>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</si>
  <si>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</si>
  <si>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</si>
  <si>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</si>
  <si>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</si>
  <si>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</si>
  <si>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</si>
  <si>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</si>
  <si>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</si>
  <si>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</si>
  <si>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</si>
  <si>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</si>
  <si>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</si>
  <si>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</si>
  <si>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</si>
  <si>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</si>
  <si>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</si>
  <si>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</si>
  <si>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</si>
  <si>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</si>
  <si>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</si>
  <si>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</si>
  <si>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</si>
  <si>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</si>
  <si>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</si>
  <si>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</si>
  <si>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</si>
  <si>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</si>
  <si>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</si>
  <si>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</si>
  <si>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</si>
  <si>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</si>
  <si>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</si>
  <si>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</si>
  <si>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</si>
  <si>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</si>
  <si>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</si>
  <si>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</si>
  <si>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</si>
  <si>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</si>
  <si>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</si>
  <si>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</si>
  <si>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</si>
  <si>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</si>
  <si>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</si>
  <si>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</si>
  <si>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</si>
  <si>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</si>
  <si>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</si>
  <si>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</si>
  <si>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</si>
  <si>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</si>
  <si>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</si>
  <si>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</si>
  <si>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</si>
  <si>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</si>
  <si>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</si>
  <si>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</si>
  <si>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</si>
  <si>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</si>
  <si>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</si>
  <si>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</si>
  <si>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</si>
  <si>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</si>
  <si>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</si>
  <si>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</si>
  <si>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</si>
  <si>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</si>
  <si>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</si>
  <si>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</si>
  <si>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</si>
  <si>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</si>
  <si>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</si>
  <si>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</si>
  <si>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</si>
  <si>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</si>
  <si>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</si>
  <si>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</si>
  <si>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</si>
  <si>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</si>
  <si>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</si>
  <si>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</si>
  <si>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</si>
  <si>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</si>
  <si>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</si>
  <si>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</si>
  <si>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</si>
  <si>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</si>
  <si>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</si>
  <si>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</si>
  <si>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</si>
  <si>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</si>
  <si>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</si>
  <si>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</si>
  <si>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</si>
  <si>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</si>
  <si>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</si>
  <si>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</si>
  <si>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</si>
  <si>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</si>
  <si>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</si>
  <si>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</si>
  <si>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</si>
  <si>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</si>
  <si>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</si>
  <si>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</si>
  <si>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</si>
  <si>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</si>
  <si>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</si>
  <si>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</si>
  <si>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</si>
  <si>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</si>
  <si>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</si>
  <si>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</si>
  <si>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</si>
  <si>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</si>
  <si>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</si>
  <si>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</si>
  <si>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</si>
  <si>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</si>
  <si>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</si>
  <si>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</si>
  <si>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</si>
  <si>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</si>
  <si>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</si>
  <si>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</si>
  <si>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</si>
  <si>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</si>
  <si>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</si>
  <si>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</si>
  <si>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</si>
  <si>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</si>
  <si>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</si>
  <si>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</si>
  <si>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</si>
  <si>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</si>
  <si>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</si>
  <si>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</si>
  <si>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</si>
  <si>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</si>
  <si>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</si>
  <si>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</si>
  <si>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</si>
  <si>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</si>
  <si>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</si>
  <si>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</si>
  <si>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</si>
  <si>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</si>
  <si>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</si>
  <si>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</si>
  <si>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</si>
  <si>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</si>
  <si>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</si>
  <si>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</si>
  <si>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</si>
  <si>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</si>
  <si>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</si>
  <si>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</si>
  <si>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</si>
  <si>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</si>
  <si>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</si>
  <si>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</si>
  <si>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</si>
  <si>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</si>
  <si>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</si>
  <si>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</si>
  <si>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</si>
  <si>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</si>
  <si>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</si>
  <si>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</si>
  <si>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</si>
  <si>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</si>
  <si>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</si>
  <si>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</si>
  <si>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</si>
  <si>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</si>
  <si>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</si>
  <si>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</si>
  <si>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</si>
  <si>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</si>
  <si>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</si>
  <si>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</si>
  <si>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</si>
  <si>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</si>
  <si>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</si>
  <si>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</si>
  <si>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</si>
  <si>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</si>
  <si>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</si>
  <si>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</si>
  <si>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</si>
  <si>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</si>
  <si>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</si>
  <si>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</si>
  <si>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</si>
  <si>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</si>
  <si>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</si>
  <si>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</si>
  <si>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</si>
  <si>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</si>
  <si>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</si>
  <si>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</si>
  <si>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</si>
  <si>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</si>
  <si>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</si>
  <si>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</si>
  <si>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</si>
  <si>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</si>
  <si>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</si>
  <si>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</si>
  <si>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</si>
  <si>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</si>
  <si>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</si>
  <si>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</si>
  <si>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</si>
  <si>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</si>
  <si>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</si>
  <si>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</si>
  <si>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</si>
  <si>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</si>
  <si>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</si>
  <si>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</si>
  <si>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</si>
  <si>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</si>
  <si>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</si>
  <si>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</si>
  <si>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</si>
  <si>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</si>
  <si>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</si>
  <si>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</si>
  <si>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</si>
  <si>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</si>
  <si>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</si>
  <si>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</si>
  <si>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</si>
  <si>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</si>
  <si>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</si>
  <si>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</si>
  <si>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</si>
  <si>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</si>
  <si>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</si>
  <si>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</si>
  <si>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</si>
  <si>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</si>
  <si>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</si>
  <si>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</si>
  <si>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</si>
  <si>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</si>
  <si>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</si>
  <si>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</si>
  <si>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</si>
  <si>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</si>
  <si>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</si>
  <si>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</si>
  <si>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</si>
  <si>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</si>
  <si>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</si>
  <si>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</si>
  <si>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</si>
  <si>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</si>
  <si>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</si>
  <si>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</si>
  <si>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</si>
  <si>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</si>
  <si>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</si>
  <si>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</si>
  <si>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</si>
  <si>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</si>
  <si>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</si>
  <si>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</si>
  <si>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</si>
  <si>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</si>
  <si>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</si>
  <si>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</si>
  <si>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</si>
  <si>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</si>
  <si>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</si>
  <si>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</si>
  <si>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</si>
  <si>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</si>
  <si>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</si>
  <si>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</si>
  <si>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</si>
  <si>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</si>
  <si>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</si>
  <si>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</si>
  <si>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</si>
  <si>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</si>
  <si>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</si>
  <si>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</si>
  <si>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</si>
  <si>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</si>
  <si>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</si>
  <si>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</si>
  <si>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</si>
  <si>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</si>
  <si>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</si>
  <si>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</si>
  <si>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</si>
  <si>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</si>
  <si>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</si>
  <si>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</si>
  <si>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</si>
  <si>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</si>
  <si>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</si>
  <si>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</si>
  <si>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</si>
  <si>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</si>
  <si>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</si>
  <si>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</si>
  <si>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</si>
  <si>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</si>
  <si>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</si>
  <si>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</si>
  <si>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</si>
  <si>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</si>
  <si>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</si>
  <si>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</si>
  <si>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</si>
  <si>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</si>
  <si>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</si>
  <si>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</si>
  <si>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</si>
  <si>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</si>
  <si>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</si>
  <si>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</si>
  <si>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</si>
  <si>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</si>
  <si>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</si>
  <si>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</si>
  <si>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</si>
  <si>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</si>
  <si>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</si>
  <si>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</si>
  <si>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</si>
  <si>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</si>
  <si>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</si>
  <si>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</si>
  <si>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</si>
  <si>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</si>
  <si>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</si>
  <si>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</si>
  <si>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</si>
  <si>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</si>
  <si>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</si>
  <si>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</si>
  <si>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</si>
  <si>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</si>
  <si>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</si>
  <si>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</si>
  <si>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</si>
  <si>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</si>
  <si>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</si>
  <si>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</si>
  <si>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</si>
  <si>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</si>
  <si>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</si>
  <si>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</si>
  <si>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</si>
  <si>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</si>
  <si>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</si>
  <si>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</si>
  <si>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</si>
  <si>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</si>
  <si>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</si>
  <si>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</si>
  <si>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</si>
  <si>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</si>
  <si>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</si>
  <si>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</si>
  <si>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</si>
  <si>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</si>
  <si>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</si>
  <si>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</si>
  <si>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</si>
  <si>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</si>
  <si>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</si>
  <si>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</si>
  <si>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</si>
  <si>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</si>
  <si>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</si>
  <si>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</si>
  <si>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</si>
  <si>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</si>
  <si>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</si>
  <si>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</si>
  <si>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</si>
  <si>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</si>
  <si>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</si>
  <si>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</si>
  <si>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</si>
  <si>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</si>
  <si>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</si>
  <si>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</si>
  <si>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</si>
  <si>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</si>
  <si>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</si>
  <si>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</si>
  <si>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</si>
  <si>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</si>
  <si>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</si>
  <si>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</si>
  <si>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</si>
  <si>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</si>
  <si>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</si>
  <si>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</si>
  <si>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</si>
  <si>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</si>
  <si>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</si>
  <si>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</si>
  <si>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</si>
  <si>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</si>
  <si>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</si>
  <si>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</si>
  <si>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</si>
  <si>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</si>
  <si>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</si>
  <si>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</si>
  <si>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</si>
  <si>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</si>
  <si>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</si>
  <si>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</si>
  <si>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</si>
  <si>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</si>
  <si>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</si>
  <si>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</si>
  <si>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</si>
  <si>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</si>
  <si>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</si>
  <si>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</si>
  <si>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</si>
  <si>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</si>
  <si>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</si>
  <si>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</si>
  <si>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</si>
  <si>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</si>
  <si>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</si>
  <si>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</si>
  <si>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</si>
  <si>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</si>
  <si>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</si>
  <si>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</si>
  <si>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</si>
  <si>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</si>
  <si>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</si>
  <si>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</si>
  <si>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</si>
  <si>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</si>
  <si>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</si>
  <si>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</si>
  <si>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</si>
  <si>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</si>
  <si>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</si>
  <si>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</si>
  <si>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</si>
  <si>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</si>
  <si>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</si>
  <si>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</si>
  <si>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</si>
  <si>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</si>
  <si>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</si>
  <si>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</si>
  <si>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</si>
  <si>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</si>
  <si>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</si>
  <si>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</si>
  <si>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</si>
  <si>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</si>
  <si>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</si>
  <si>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</si>
  <si>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</si>
  <si>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</si>
  <si>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</si>
  <si>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</si>
  <si>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</si>
  <si>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</si>
  <si>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</si>
  <si>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</si>
  <si>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</si>
  <si>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</si>
  <si>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</si>
  <si>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</si>
  <si>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</si>
  <si>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</si>
  <si>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</si>
  <si>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</si>
  <si>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</si>
  <si>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</si>
  <si>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</si>
  <si>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</si>
  <si>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</si>
  <si>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</si>
  <si>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</si>
  <si>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</si>
  <si>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</si>
  <si>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</si>
  <si>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</si>
  <si>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</si>
  <si>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</si>
  <si>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</si>
  <si>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</si>
  <si>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</si>
  <si>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</si>
  <si>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</si>
  <si>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</si>
  <si>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</si>
  <si>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</si>
  <si>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</si>
  <si>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</si>
  <si>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</si>
  <si>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</si>
  <si>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</si>
  <si>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</si>
  <si>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</si>
  <si>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</si>
  <si>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</si>
  <si>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</si>
  <si>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</si>
  <si>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</si>
  <si>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</si>
  <si>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</si>
  <si>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</si>
  <si>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</si>
  <si>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</si>
  <si>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</si>
  <si>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</si>
  <si>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</si>
  <si>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</si>
  <si>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</si>
  <si>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</si>
  <si>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</si>
  <si>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</si>
  <si>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</si>
  <si>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</si>
  <si>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</si>
  <si>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</si>
  <si>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</si>
  <si>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</si>
  <si>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</si>
  <si>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</si>
  <si>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</si>
  <si>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</si>
  <si>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</si>
  <si>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</si>
  <si>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</si>
  <si>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</si>
  <si>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</si>
  <si>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</si>
  <si>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</si>
  <si>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</si>
  <si>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</si>
  <si>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</si>
  <si>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</si>
  <si>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</si>
  <si>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</si>
  <si>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</si>
  <si>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</si>
  <si>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</si>
  <si>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</si>
  <si>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</si>
  <si>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</si>
  <si>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</si>
  <si>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</si>
  <si>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</si>
  <si>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</si>
  <si>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</si>
  <si>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</si>
  <si>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</si>
  <si>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</si>
  <si>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</si>
  <si>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</si>
  <si>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</si>
  <si>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</si>
  <si>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</si>
  <si>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</si>
  <si>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</si>
  <si>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</si>
  <si>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</si>
  <si>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</si>
  <si>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</si>
  <si>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</si>
  <si>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</si>
  <si>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</si>
  <si>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</si>
  <si>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</si>
  <si>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</si>
  <si>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</si>
  <si>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</si>
  <si>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</si>
  <si>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</si>
  <si>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</si>
  <si>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</si>
  <si>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</si>
  <si>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</si>
  <si>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</si>
  <si>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</si>
  <si>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</si>
  <si>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</si>
  <si>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</si>
  <si>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</si>
  <si>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</si>
  <si>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</si>
  <si>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</si>
  <si>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</si>
  <si>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</si>
  <si>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</si>
  <si>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</si>
  <si>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</si>
  <si>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</si>
  <si>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</si>
  <si>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</si>
  <si>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</si>
  <si>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</si>
  <si>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</si>
  <si>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</si>
  <si>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</si>
  <si>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</si>
  <si>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</si>
  <si>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</si>
  <si>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</si>
  <si>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</si>
  <si>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</si>
  <si>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</si>
  <si>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</si>
  <si>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</si>
  <si>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</si>
  <si>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</si>
  <si>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</si>
  <si>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</si>
  <si>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</si>
  <si>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</si>
  <si>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</si>
  <si>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</si>
  <si>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</si>
  <si>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</si>
  <si>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</si>
  <si>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</si>
  <si>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</si>
  <si>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</si>
  <si>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</si>
  <si>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</si>
  <si>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</si>
  <si>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</si>
  <si>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</si>
  <si>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</si>
  <si>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</si>
  <si>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</si>
  <si>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</si>
  <si>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</si>
  <si>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</si>
  <si>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</si>
  <si>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</si>
  <si>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</si>
  <si>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</si>
  <si>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</si>
  <si>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</si>
  <si>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</si>
  <si>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</si>
  <si>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</si>
  <si>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</si>
  <si>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</si>
  <si>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</si>
  <si>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</si>
  <si>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</si>
  <si>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</si>
  <si>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</si>
  <si>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</si>
  <si>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</si>
  <si>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</si>
  <si>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</si>
  <si>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</si>
  <si>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</si>
  <si>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</si>
  <si>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</si>
  <si>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</si>
  <si>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</si>
  <si>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</si>
  <si>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</si>
  <si>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</si>
  <si>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</si>
  <si>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</si>
  <si>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</si>
  <si>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</si>
  <si>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</si>
  <si>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</si>
  <si>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</si>
  <si>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</si>
  <si>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</si>
  <si>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</si>
  <si>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</si>
  <si>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</si>
  <si>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</si>
  <si>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</si>
  <si>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</si>
  <si>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</si>
  <si>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</si>
  <si>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</si>
  <si>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</si>
  <si>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</si>
  <si>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</si>
  <si>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</si>
  <si>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</si>
  <si>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</si>
  <si>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</si>
  <si>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</si>
  <si>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</si>
  <si>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</si>
  <si>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</si>
  <si>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</si>
  <si>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</si>
  <si>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</si>
  <si>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</si>
  <si>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</si>
  <si>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</si>
  <si>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</si>
  <si>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</si>
  <si>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</si>
  <si>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</si>
  <si>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</si>
  <si>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</si>
  <si>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</si>
  <si>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</si>
  <si>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</si>
  <si>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</si>
  <si>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</si>
  <si>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</si>
  <si>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</si>
  <si>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</si>
  <si>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</si>
  <si>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</si>
  <si>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</si>
  <si>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</si>
  <si>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</si>
  <si>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</si>
  <si>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</si>
  <si>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</si>
  <si>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</si>
  <si>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</si>
  <si>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</si>
  <si>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</si>
  <si>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</si>
  <si>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</si>
  <si>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</si>
  <si>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</si>
  <si>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</si>
  <si>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</si>
  <si>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</si>
  <si>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</si>
  <si>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</si>
  <si>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</si>
  <si>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</si>
  <si>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</si>
  <si>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</si>
  <si>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</si>
  <si>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</si>
  <si>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</si>
  <si>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</si>
  <si>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</si>
  <si>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</si>
  <si>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</si>
  <si>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</si>
  <si>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</si>
  <si>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</si>
  <si>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</si>
  <si>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</si>
  <si>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</si>
  <si>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</si>
  <si>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</si>
  <si>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</si>
  <si>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</si>
  <si>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</si>
  <si>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</si>
  <si>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</si>
  <si>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</si>
  <si>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</si>
  <si>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</si>
  <si>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</si>
  <si>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</si>
  <si>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</si>
  <si>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</si>
  <si>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</si>
  <si>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</si>
  <si>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</si>
  <si>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</si>
  <si>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</si>
  <si>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</si>
  <si>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</si>
  <si>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</si>
  <si>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</si>
  <si>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</si>
  <si>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</si>
  <si>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</si>
  <si>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</si>
  <si>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</si>
  <si>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</si>
  <si>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</si>
  <si>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</si>
  <si>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</si>
  <si>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</si>
  <si>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</si>
  <si>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</si>
  <si>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</si>
  <si>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</si>
  <si>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</si>
  <si>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</si>
  <si>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</si>
  <si>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</si>
  <si>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</si>
  <si>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</si>
  <si>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</si>
  <si>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</si>
  <si>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</si>
  <si>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</si>
  <si>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</si>
  <si>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</si>
  <si>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</si>
  <si>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</si>
  <si>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</si>
  <si>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</si>
  <si>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</si>
  <si>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</si>
  <si>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</si>
  <si>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</si>
  <si>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</si>
  <si>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</si>
  <si>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</si>
  <si>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</si>
  <si>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</si>
  <si>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</si>
  <si>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</si>
  <si>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</si>
  <si>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</si>
  <si>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</si>
  <si>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</si>
  <si>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</si>
  <si>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</si>
  <si>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</si>
  <si>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</si>
  <si>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</si>
  <si>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</si>
  <si>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</si>
  <si>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</si>
  <si>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</si>
  <si>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</si>
  <si>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</si>
  <si>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</si>
  <si>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</si>
  <si>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</si>
  <si>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</si>
  <si>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</si>
  <si>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</si>
  <si>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</si>
  <si>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</si>
  <si>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</si>
  <si>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</si>
  <si>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</si>
  <si>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</si>
  <si>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</si>
  <si>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</si>
  <si>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</si>
  <si>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</si>
  <si>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</si>
  <si>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</si>
  <si>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</si>
  <si>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</si>
  <si>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</si>
  <si>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</si>
  <si>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</si>
  <si>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</si>
  <si>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</si>
  <si>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</si>
  <si>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</si>
  <si>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</si>
  <si>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</si>
  <si>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</si>
  <si>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</si>
  <si>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</si>
  <si>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</si>
  <si>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</si>
  <si>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</si>
  <si>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</si>
  <si>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</si>
  <si>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</si>
  <si>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</si>
  <si>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</si>
  <si>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</si>
  <si>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</si>
  <si>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</si>
  <si>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</si>
  <si>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</si>
  <si>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</si>
  <si>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</si>
  <si>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</si>
  <si>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</si>
  <si>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</si>
  <si>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</si>
  <si>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</si>
  <si>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</si>
  <si>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</si>
  <si>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</si>
  <si>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</si>
  <si>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</si>
  <si>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</si>
  <si>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</si>
  <si>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</si>
  <si>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</si>
  <si>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</si>
  <si>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</si>
  <si>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</si>
  <si>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</si>
  <si>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</si>
  <si>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</si>
  <si>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</si>
  <si>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</si>
  <si>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</si>
  <si>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</si>
  <si>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</si>
  <si>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</si>
  <si>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</si>
  <si>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</si>
  <si>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</si>
  <si>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</si>
  <si>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</si>
  <si>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</si>
  <si>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</si>
  <si>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</si>
  <si>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</si>
  <si>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</si>
  <si>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</si>
  <si>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</si>
  <si>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</si>
  <si>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</si>
  <si>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</si>
  <si>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</si>
  <si>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</si>
  <si>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</si>
  <si>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</si>
  <si>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</si>
  <si>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</si>
  <si>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</si>
  <si>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</si>
  <si>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</si>
  <si>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</si>
  <si>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</si>
  <si>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</si>
  <si>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</si>
  <si>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</si>
  <si>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</si>
  <si>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</si>
  <si>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</si>
  <si>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</si>
  <si>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</si>
  <si>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</si>
  <si>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</si>
  <si>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</si>
  <si>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</si>
  <si>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</si>
  <si>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</si>
  <si>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</si>
  <si>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</si>
  <si>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</si>
  <si>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</si>
  <si>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</si>
  <si>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</si>
  <si>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</si>
  <si>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</si>
  <si>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</si>
  <si>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</si>
  <si>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</si>
  <si>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</si>
  <si>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</si>
  <si>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</si>
  <si>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</si>
  <si>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</si>
  <si>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</si>
  <si>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</si>
  <si>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</si>
  <si>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</si>
  <si>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</si>
  <si>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</si>
  <si>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</si>
  <si>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</si>
  <si>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</si>
  <si>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</si>
  <si>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</si>
  <si>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</si>
  <si>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</si>
  <si>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</si>
  <si>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</si>
  <si>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</si>
  <si>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</si>
  <si>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</si>
  <si>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</si>
  <si>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</si>
  <si>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</si>
  <si>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</si>
  <si>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</si>
  <si>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</si>
  <si>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</si>
  <si>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</si>
  <si>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</si>
  <si>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</si>
  <si>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</si>
  <si>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</si>
  <si>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</si>
  <si>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</si>
  <si>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</si>
  <si>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</si>
  <si>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</si>
  <si>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</si>
  <si>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</si>
  <si>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</si>
  <si>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</si>
  <si>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</si>
  <si>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</si>
  <si>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</si>
  <si>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</si>
  <si>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</si>
  <si>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</si>
  <si>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</si>
  <si>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</si>
  <si>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</si>
  <si>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</si>
  <si>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</si>
  <si>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</si>
  <si>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</si>
  <si>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</si>
  <si>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</si>
  <si>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</si>
  <si>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</si>
  <si>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</si>
  <si>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</si>
  <si>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</si>
  <si>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</si>
  <si>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</si>
  <si>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</si>
  <si>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</si>
  <si>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</si>
  <si>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</si>
  <si>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</si>
  <si>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</si>
  <si>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</si>
  <si>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</si>
  <si>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</si>
  <si>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</si>
  <si>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</si>
  <si>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</si>
  <si>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</si>
  <si>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</si>
  <si>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</si>
  <si>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</si>
  <si>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</si>
  <si>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</si>
  <si>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</si>
  <si>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</si>
  <si>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</si>
  <si>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</si>
  <si>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</si>
  <si>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</si>
  <si>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</si>
  <si>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</si>
  <si>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</si>
  <si>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</si>
  <si>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</si>
  <si>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</si>
  <si>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</si>
  <si>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</si>
  <si>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</si>
  <si>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</si>
  <si>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</si>
  <si>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</si>
  <si>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</si>
  <si>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</si>
  <si>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</si>
  <si>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</si>
  <si>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</si>
  <si>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</si>
  <si>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</si>
  <si>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</si>
  <si>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</si>
  <si>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</si>
  <si>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</si>
  <si>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</si>
  <si>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</si>
  <si>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</si>
  <si>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</si>
  <si>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</si>
  <si>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</si>
  <si>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</si>
  <si>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</si>
  <si>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</si>
  <si>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</si>
  <si>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</si>
  <si>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</si>
  <si>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</si>
  <si>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</si>
  <si>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</si>
  <si>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</si>
  <si>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</si>
  <si>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</si>
  <si>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</si>
  <si>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</si>
  <si>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</si>
  <si>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</si>
  <si>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</si>
  <si>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</si>
  <si>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</si>
  <si>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</si>
  <si>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</si>
  <si>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</si>
  <si>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</si>
  <si>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</si>
  <si>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</si>
  <si>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</si>
  <si>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</si>
  <si>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</si>
  <si>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</si>
  <si>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</si>
  <si>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</si>
  <si>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</si>
  <si>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</si>
  <si>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</si>
  <si>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</si>
  <si>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</si>
  <si>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</si>
  <si>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</si>
  <si>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</si>
  <si>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</si>
  <si>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</si>
  <si>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</si>
  <si>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</si>
  <si>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</si>
  <si>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</si>
  <si>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</si>
  <si>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</si>
  <si>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</si>
  <si>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</si>
  <si>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</si>
  <si>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</si>
  <si>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</si>
  <si>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</si>
  <si>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</si>
  <si>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</si>
  <si>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</si>
  <si>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</si>
  <si>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</si>
  <si>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</si>
  <si>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</si>
  <si>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</si>
  <si>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</si>
  <si>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</si>
  <si>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</si>
  <si>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</si>
  <si>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</si>
  <si>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</si>
  <si>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</si>
  <si>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</si>
  <si>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</si>
  <si>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</si>
  <si>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</si>
  <si>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</si>
  <si>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</si>
  <si>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</si>
  <si>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</si>
  <si>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</si>
  <si>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</si>
  <si>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</si>
  <si>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</si>
  <si>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</si>
  <si>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</si>
  <si>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</si>
  <si>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</si>
  <si>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</si>
  <si>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</si>
  <si>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</si>
  <si>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</si>
  <si>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</si>
  <si>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</si>
  <si>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</si>
  <si>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</si>
  <si>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</si>
  <si>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</si>
  <si>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</si>
  <si>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</si>
  <si>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</si>
  <si>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</si>
  <si>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</si>
  <si>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</si>
  <si>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</si>
  <si>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</si>
  <si>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</si>
  <si>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</si>
  <si>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</si>
  <si>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</si>
  <si>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</si>
  <si>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</si>
  <si>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</si>
  <si>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</si>
  <si>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</si>
  <si>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</si>
  <si>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</si>
  <si>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</si>
  <si>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</si>
  <si>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</si>
  <si>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</si>
  <si>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</si>
  <si>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</si>
  <si>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</si>
  <si>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</si>
  <si>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</si>
  <si>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</si>
  <si>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</si>
  <si>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</si>
  <si>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</si>
  <si>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</si>
  <si>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</si>
  <si>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</si>
  <si>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</si>
  <si>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</si>
  <si>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</si>
  <si>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</si>
  <si>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</si>
  <si>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</si>
  <si>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</si>
  <si>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</si>
  <si>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</si>
  <si>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</si>
  <si>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</si>
  <si>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</si>
  <si>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</si>
  <si>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</si>
  <si>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</si>
  <si>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</si>
  <si>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</si>
  <si>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</si>
  <si>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</si>
  <si>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</si>
  <si>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</si>
  <si>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</si>
  <si>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</si>
  <si>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</si>
  <si>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</si>
  <si>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</si>
  <si>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</si>
  <si>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</si>
  <si>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</si>
  <si>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</si>
  <si>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</si>
  <si>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</si>
  <si>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</si>
  <si>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</si>
  <si>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</si>
  <si>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</si>
  <si>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</si>
  <si>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</si>
  <si>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</si>
  <si>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</si>
  <si>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</si>
  <si>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</si>
  <si>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</si>
  <si>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</si>
  <si>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</si>
  <si>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</si>
  <si>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</si>
  <si>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</si>
  <si>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</si>
  <si>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</si>
  <si>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</si>
  <si>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</si>
  <si>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</si>
  <si>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</si>
  <si>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</si>
  <si>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</si>
  <si>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</si>
  <si>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</si>
  <si>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</si>
  <si>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</si>
  <si>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</si>
  <si>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</si>
  <si>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</si>
  <si>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</si>
  <si>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</si>
  <si>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</si>
  <si>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</si>
  <si>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</si>
  <si>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</si>
  <si>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</si>
  <si>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</si>
  <si>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</si>
  <si>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</si>
  <si>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</si>
  <si>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</si>
  <si>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</si>
  <si>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</si>
  <si>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</si>
  <si>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</si>
  <si>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</si>
  <si>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</si>
  <si>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</si>
  <si>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</si>
  <si>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</si>
  <si>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</si>
  <si>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</si>
  <si>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</si>
  <si>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</si>
  <si>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</si>
  <si>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</si>
  <si>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</si>
  <si>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</si>
  <si>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</si>
  <si>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</si>
  <si>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</si>
  <si>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</si>
  <si>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</si>
  <si>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</si>
  <si>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</si>
  <si>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</si>
  <si>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</si>
  <si>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</si>
  <si>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</si>
  <si>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</si>
  <si>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</si>
  <si>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</si>
  <si>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</si>
  <si>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</si>
  <si>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</si>
  <si>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</si>
  <si>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</si>
  <si>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</si>
  <si>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</si>
  <si>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</si>
  <si>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</si>
  <si>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</si>
  <si>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</si>
  <si>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</si>
  <si>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</si>
  <si>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</si>
  <si>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</si>
  <si>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</si>
  <si>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</si>
  <si>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</si>
  <si>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</si>
  <si>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</si>
  <si>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</si>
  <si>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</si>
  <si>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</si>
  <si>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</si>
  <si>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</si>
  <si>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</si>
  <si>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</si>
  <si>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</si>
  <si>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</si>
  <si>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</si>
  <si>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</si>
  <si>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</si>
  <si>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</si>
  <si>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</si>
  <si>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</si>
  <si>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</si>
  <si>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</si>
  <si>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</si>
  <si>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</si>
  <si>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</si>
  <si>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</si>
  <si>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</si>
  <si>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</si>
  <si>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</si>
  <si>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</si>
  <si>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</si>
  <si>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</si>
  <si>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</si>
  <si>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</si>
  <si>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</si>
  <si>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</si>
  <si>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</si>
  <si>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</si>
  <si>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</si>
  <si>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</si>
  <si>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</si>
  <si>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</si>
  <si>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</si>
  <si>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</si>
  <si>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</si>
  <si>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</si>
  <si>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</si>
  <si>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</si>
  <si>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</si>
  <si>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</si>
  <si>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</si>
  <si>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</si>
  <si>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</si>
  <si>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</si>
  <si>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</si>
  <si>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</si>
  <si>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</si>
  <si>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</si>
  <si>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</si>
  <si>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</si>
  <si>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</si>
  <si>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</si>
  <si>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</si>
  <si>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</si>
  <si>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</si>
  <si>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</si>
  <si>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</si>
  <si>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</si>
  <si>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</si>
  <si>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</si>
  <si>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</si>
  <si>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</si>
  <si>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</si>
  <si>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</si>
  <si>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</si>
  <si>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</si>
  <si>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</si>
  <si>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</si>
  <si>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</si>
  <si>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</si>
  <si>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</si>
  <si>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</si>
  <si>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</si>
  <si>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</si>
  <si>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</si>
  <si>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</si>
  <si>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</si>
  <si>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</si>
  <si>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</si>
  <si>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</si>
  <si>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</si>
  <si>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</si>
  <si>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</si>
  <si>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</si>
  <si>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</si>
  <si>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</si>
  <si>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</si>
  <si>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</si>
  <si>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</si>
  <si>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</si>
  <si>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</si>
  <si>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</si>
  <si>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</si>
  <si>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</si>
  <si>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</si>
  <si>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</si>
  <si>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</si>
  <si>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</si>
  <si>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</si>
  <si>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</si>
  <si>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</si>
  <si>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</si>
  <si>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</si>
  <si>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</si>
  <si>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</si>
  <si>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</si>
  <si>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</si>
  <si>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</si>
  <si>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</si>
  <si>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</si>
  <si>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</si>
  <si>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</si>
  <si>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</si>
  <si>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</si>
  <si>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</si>
  <si>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</si>
  <si>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</si>
  <si>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</si>
  <si>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</si>
  <si>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</si>
  <si>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</si>
  <si>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</si>
  <si>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</si>
  <si>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</si>
  <si>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</si>
  <si>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</si>
  <si>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</si>
  <si>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</si>
  <si>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</si>
  <si>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</si>
  <si>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</si>
  <si>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</si>
  <si>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</si>
  <si>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</si>
  <si>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</si>
  <si>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</si>
  <si>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</si>
  <si>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</si>
  <si>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</si>
  <si>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</si>
  <si>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</si>
  <si>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</si>
  <si>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</si>
  <si>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</si>
  <si>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</si>
  <si>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</si>
  <si>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</si>
  <si>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</si>
  <si>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</si>
  <si>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</si>
  <si>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</si>
  <si>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</si>
  <si>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</si>
  <si>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</si>
  <si>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</si>
  <si>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</si>
  <si>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</si>
  <si>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</si>
  <si>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</si>
  <si>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</si>
  <si>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</si>
  <si>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</si>
  <si>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</si>
  <si>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</si>
  <si>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</si>
  <si>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</si>
  <si>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</si>
  <si>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</si>
  <si>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</si>
  <si>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</si>
  <si>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</si>
  <si>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</si>
  <si>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</si>
  <si>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</si>
  <si>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</si>
  <si>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</si>
  <si>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</si>
  <si>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</si>
  <si>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</si>
  <si>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</si>
  <si>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</si>
  <si>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</si>
  <si>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</si>
  <si>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</si>
  <si>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</si>
  <si>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</si>
  <si>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</si>
  <si>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</si>
  <si>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</si>
  <si>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</si>
  <si>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</si>
  <si>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</si>
  <si>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</si>
  <si>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</si>
  <si>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</si>
  <si>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</si>
  <si>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</si>
  <si>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</si>
  <si>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</si>
  <si>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</si>
  <si>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</si>
  <si>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</si>
  <si>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</si>
  <si>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</si>
  <si>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</si>
  <si>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</si>
  <si>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</si>
  <si>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</si>
  <si>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</si>
  <si>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</si>
  <si>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</si>
  <si>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</si>
  <si>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</si>
  <si>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</si>
  <si>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</si>
  <si>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</si>
  <si>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</si>
  <si>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</si>
  <si>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</si>
  <si>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</si>
  <si>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</si>
  <si>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</si>
  <si>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</si>
  <si>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</si>
  <si>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</si>
  <si>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</si>
  <si>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</si>
  <si>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</si>
  <si>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</si>
  <si>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</si>
  <si>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</si>
  <si>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</si>
  <si>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</si>
  <si>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</si>
  <si>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</si>
  <si>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</si>
  <si>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</si>
  <si>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</si>
  <si>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</si>
  <si>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</si>
  <si>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</si>
  <si>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</si>
  <si>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</si>
  <si>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</si>
  <si>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</si>
  <si>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</si>
  <si>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</si>
  <si>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</si>
  <si>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</si>
  <si>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</si>
  <si>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</si>
  <si>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</si>
  <si>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</si>
  <si>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</si>
  <si>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</si>
  <si>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</si>
  <si>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</si>
  <si>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</si>
  <si>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</si>
  <si>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</si>
  <si>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</si>
  <si>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</si>
  <si>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</si>
  <si>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</si>
  <si>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</si>
  <si>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</si>
  <si>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</si>
  <si>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</si>
  <si>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</si>
  <si>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</si>
  <si>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</si>
  <si>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</si>
  <si>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</si>
  <si>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</si>
  <si>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</si>
  <si>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</si>
  <si>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</si>
  <si>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</si>
  <si>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</si>
  <si>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</si>
  <si>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</si>
  <si>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</si>
  <si>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</si>
  <si>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</si>
  <si>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</si>
  <si>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</si>
  <si>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</si>
  <si>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</si>
  <si>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</si>
  <si>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</si>
  <si>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</si>
  <si>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</si>
  <si>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</si>
  <si>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</si>
  <si>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</si>
  <si>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</si>
  <si>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</si>
  <si>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</si>
  <si>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</si>
  <si>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</si>
  <si>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</si>
  <si>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</si>
  <si>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</si>
  <si>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</si>
  <si>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</si>
  <si>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</si>
  <si>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</si>
  <si>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</si>
  <si>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</si>
  <si>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</si>
  <si>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</si>
  <si>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</si>
  <si>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</si>
  <si>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</si>
  <si>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</si>
  <si>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</si>
  <si>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</si>
  <si>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</si>
  <si>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</si>
  <si>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</si>
  <si>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</si>
  <si>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</si>
  <si>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</si>
  <si>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</si>
  <si>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</si>
  <si>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</si>
  <si>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</si>
  <si>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</si>
  <si>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</si>
  <si>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</si>
  <si>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</si>
  <si>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</si>
  <si>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</si>
  <si>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</si>
  <si>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</si>
  <si>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</si>
  <si>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</si>
  <si>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</si>
  <si>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</si>
  <si>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</si>
  <si>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</si>
  <si>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</si>
  <si>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</si>
  <si>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</si>
  <si>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</si>
  <si>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</si>
  <si>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</si>
  <si>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</si>
  <si>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</si>
  <si>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</si>
  <si>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</si>
  <si>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</si>
  <si>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</si>
  <si>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</si>
  <si>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</si>
  <si>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</si>
  <si>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</si>
  <si>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</si>
  <si>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</si>
  <si>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</si>
  <si>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</si>
  <si>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</si>
  <si>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</si>
  <si>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</si>
  <si>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</si>
  <si>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</si>
  <si>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</si>
  <si>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</si>
  <si>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</si>
  <si>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</si>
  <si>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</si>
  <si>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</si>
  <si>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</si>
  <si>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</si>
  <si>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</si>
  <si>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</si>
  <si>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</si>
  <si>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</si>
  <si>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</si>
  <si>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</si>
  <si>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</si>
  <si>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</si>
  <si>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</si>
  <si>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</si>
  <si>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</si>
  <si>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</si>
  <si>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</si>
  <si>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</si>
  <si>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</si>
  <si>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</si>
  <si>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</si>
  <si>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</si>
  <si>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</si>
  <si>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</si>
  <si>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</si>
  <si>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</si>
  <si>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</si>
  <si>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</si>
  <si>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</si>
  <si>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</si>
  <si>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</si>
  <si>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</si>
  <si>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</si>
  <si>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</si>
  <si>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</si>
  <si>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</si>
  <si>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</si>
  <si>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</si>
  <si>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</si>
  <si>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</si>
  <si>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</si>
  <si>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</si>
  <si>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</si>
  <si>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</si>
  <si>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</si>
  <si>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</si>
  <si>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</si>
  <si>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</si>
  <si>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</si>
  <si>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</si>
  <si>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</si>
  <si>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</si>
  <si>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</si>
  <si>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</si>
  <si>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</si>
  <si>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</si>
  <si>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</si>
  <si>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</si>
  <si>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</si>
  <si>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</si>
  <si>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</si>
  <si>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</si>
  <si>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</si>
  <si>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</si>
  <si>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</si>
  <si>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</si>
  <si>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</si>
  <si>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</si>
  <si>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</si>
  <si>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</si>
  <si>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</si>
  <si>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</si>
  <si>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</si>
  <si>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</si>
  <si>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</si>
  <si>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</si>
  <si>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</si>
  <si>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</si>
  <si>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</si>
  <si>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</si>
  <si>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</si>
  <si>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</si>
  <si>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</si>
  <si>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</si>
  <si>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</si>
  <si>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</si>
  <si>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</si>
  <si>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</si>
  <si>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</si>
  <si>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</si>
  <si>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</si>
  <si>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</si>
  <si>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</si>
  <si>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</si>
  <si>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</si>
  <si>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</si>
  <si>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</si>
  <si>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</si>
  <si>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</si>
  <si>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</si>
  <si>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</si>
  <si>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</si>
  <si>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</si>
  <si>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</si>
  <si>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</si>
  <si>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</si>
  <si>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</si>
  <si>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</si>
  <si>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</si>
  <si>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</si>
  <si>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</si>
  <si>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</si>
  <si>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</si>
  <si>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</si>
  <si>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</si>
  <si>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</si>
  <si>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</si>
  <si>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</si>
  <si>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</si>
  <si>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</si>
  <si>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</si>
  <si>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</si>
  <si>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</si>
  <si>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</si>
  <si>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</si>
  <si>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</si>
  <si>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</si>
  <si>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</si>
  <si>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</si>
  <si>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</si>
  <si>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</si>
  <si>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</si>
  <si>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</si>
  <si>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</si>
  <si>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</si>
  <si>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</si>
  <si>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</si>
  <si>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</si>
  <si>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</si>
  <si>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</si>
  <si>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</si>
  <si>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</si>
  <si>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</si>
  <si>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</si>
  <si>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</si>
  <si>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</si>
  <si>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</si>
  <si>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</si>
  <si>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</si>
  <si>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</si>
  <si>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</si>
  <si>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</si>
  <si>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</si>
  <si>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</si>
  <si>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</si>
  <si>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</si>
  <si>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</si>
  <si>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</si>
  <si>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</si>
  <si>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</si>
  <si>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</si>
  <si>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</si>
  <si>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</si>
  <si>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</si>
  <si>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</si>
  <si>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</si>
  <si>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</si>
  <si>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</si>
  <si>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</si>
  <si>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</si>
  <si>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</si>
  <si>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</si>
  <si>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</si>
  <si>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</si>
  <si>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</si>
  <si>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</si>
  <si>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</si>
  <si>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</si>
  <si>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</si>
  <si>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</si>
  <si>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</si>
  <si>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</si>
  <si>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</si>
  <si>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</si>
  <si>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</si>
  <si>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</si>
  <si>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</si>
  <si>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</si>
  <si>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</si>
  <si>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</si>
  <si>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</si>
  <si>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</si>
  <si>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</si>
  <si>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</si>
  <si>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</si>
  <si>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</si>
  <si>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</si>
  <si>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</si>
  <si>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</si>
  <si>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</si>
  <si>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</si>
  <si>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</si>
  <si>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</si>
  <si>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</si>
  <si>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</si>
  <si>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</si>
  <si>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</si>
  <si>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</si>
  <si>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</si>
  <si>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</si>
  <si>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</si>
  <si>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</si>
  <si>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</si>
  <si>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</si>
  <si>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</si>
  <si>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</si>
  <si>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</si>
  <si>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</si>
  <si>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</si>
  <si>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</si>
  <si>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</si>
  <si>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</si>
  <si>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</si>
  <si>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</si>
  <si>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</si>
  <si>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</si>
  <si>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</si>
  <si>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</si>
  <si>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</si>
  <si>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</si>
  <si>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</si>
  <si>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</si>
  <si>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</si>
  <si>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</si>
  <si>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</si>
  <si>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</si>
  <si>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</si>
  <si>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</si>
  <si>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</si>
  <si>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</si>
  <si>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</si>
  <si>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</si>
  <si>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</si>
  <si>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</si>
  <si>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</si>
  <si>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</si>
  <si>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</si>
  <si>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</si>
  <si>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</si>
  <si>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</si>
  <si>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</si>
  <si>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</si>
  <si>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</si>
  <si>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</si>
  <si>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</si>
  <si>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</si>
  <si>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</si>
  <si>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</si>
  <si>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</si>
  <si>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</si>
  <si>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</si>
  <si>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</si>
  <si>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</si>
  <si>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</si>
  <si>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</si>
  <si>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</si>
  <si>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</si>
  <si>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</si>
  <si>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</si>
  <si>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</si>
  <si>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</si>
  <si>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</si>
  <si>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</si>
  <si>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</si>
  <si>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</si>
  <si>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</si>
  <si>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</si>
  <si>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</si>
  <si>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</si>
  <si>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</si>
  <si>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</si>
  <si>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</si>
  <si>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</si>
  <si>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</si>
  <si>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</si>
  <si>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</si>
  <si>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</si>
  <si>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</si>
  <si>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</si>
  <si>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</si>
  <si>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</si>
  <si>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</si>
  <si>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</si>
  <si>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</si>
  <si>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</si>
  <si>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</si>
  <si>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</si>
  <si>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</si>
  <si>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</si>
  <si>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</si>
  <si>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</si>
  <si>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</si>
  <si>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</si>
  <si>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</si>
  <si>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</si>
  <si>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</si>
  <si>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</si>
  <si>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</si>
  <si>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</si>
  <si>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</si>
  <si>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</si>
  <si>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</si>
  <si>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</si>
  <si>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</si>
  <si>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</si>
  <si>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</si>
  <si>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</si>
  <si>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</si>
  <si>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</si>
  <si>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</si>
  <si>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</si>
  <si>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</si>
  <si>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</si>
  <si>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</si>
  <si>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</si>
  <si>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</si>
  <si>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</si>
  <si>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</si>
  <si>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</si>
  <si>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</si>
  <si>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</si>
  <si>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</si>
  <si>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</si>
  <si>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</si>
  <si>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</si>
  <si>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</si>
  <si>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</si>
  <si>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</si>
  <si>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</si>
  <si>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</si>
  <si>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</si>
  <si>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</si>
  <si>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</si>
  <si>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</si>
  <si>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</si>
  <si>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</si>
  <si>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</si>
  <si>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</si>
  <si>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</si>
  <si>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</si>
  <si>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</si>
  <si>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</si>
  <si>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</si>
  <si>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</si>
  <si>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</si>
  <si>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</si>
  <si>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</si>
  <si>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</si>
  <si>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</si>
  <si>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</si>
  <si>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</si>
  <si>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</si>
  <si>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</si>
  <si>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</si>
  <si>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</si>
  <si>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</si>
  <si>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</si>
  <si>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</si>
  <si>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</si>
  <si>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</si>
  <si>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</si>
  <si>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</si>
  <si>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</si>
  <si>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</si>
  <si>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</si>
  <si>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</si>
  <si>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</si>
  <si>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</si>
  <si>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</si>
  <si>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</si>
  <si>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</si>
  <si>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</si>
  <si>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</si>
  <si>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</si>
  <si>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</si>
  <si>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</si>
  <si>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</si>
  <si>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</si>
  <si>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</si>
  <si>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</si>
  <si>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</si>
  <si>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</si>
  <si>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</si>
  <si>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</si>
  <si>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</si>
  <si>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</si>
  <si>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</si>
  <si>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</si>
  <si>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</si>
  <si>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</si>
  <si>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</si>
  <si>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</si>
  <si>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</si>
  <si>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</si>
  <si>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</si>
  <si>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</si>
  <si>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</si>
  <si>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</si>
  <si>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</si>
  <si>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</si>
  <si>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</si>
  <si>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</si>
  <si>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</si>
  <si>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</si>
  <si>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</si>
  <si>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</si>
  <si>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</si>
  <si>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</si>
  <si>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</si>
  <si>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</si>
  <si>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</si>
  <si>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</si>
  <si>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</si>
  <si>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</si>
  <si>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</si>
  <si>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</si>
  <si>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</si>
  <si>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</si>
  <si>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</si>
  <si>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</si>
  <si>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</si>
  <si>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</si>
  <si>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</si>
  <si>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</si>
  <si>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</si>
  <si>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</si>
  <si>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</si>
  <si>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</si>
  <si>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</si>
  <si>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</si>
  <si>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</si>
  <si>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</si>
  <si>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</si>
  <si>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</si>
  <si>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</si>
  <si>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</si>
  <si>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</si>
  <si>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</si>
  <si>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</si>
  <si>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</si>
  <si>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</si>
  <si>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</si>
  <si>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</si>
  <si>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</si>
  <si>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</si>
  <si>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</si>
  <si>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</si>
  <si>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</si>
  <si>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</si>
  <si>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</si>
  <si>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</si>
  <si>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</si>
  <si>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</si>
  <si>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</si>
  <si>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</si>
  <si>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</si>
  <si>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</si>
  <si>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</si>
  <si>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</si>
  <si>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</si>
  <si>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</si>
  <si>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</si>
  <si>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</si>
  <si>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</si>
  <si>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</si>
  <si>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</si>
  <si>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</si>
  <si>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</si>
  <si>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</si>
  <si>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</si>
  <si>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</si>
  <si>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</si>
  <si>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</si>
  <si>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</si>
  <si>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</si>
  <si>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</si>
  <si>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</si>
  <si>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</si>
  <si>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</si>
  <si>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</si>
  <si>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</si>
  <si>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</si>
  <si>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</si>
  <si>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</si>
  <si>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</si>
  <si>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</si>
  <si>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</si>
  <si>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</si>
  <si>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</si>
  <si>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</si>
  <si>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</si>
  <si>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</si>
  <si>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</si>
  <si>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</si>
  <si>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</si>
  <si>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</si>
  <si>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</si>
  <si>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</si>
  <si>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</si>
  <si>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</si>
  <si>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</si>
  <si>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</si>
  <si>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</si>
  <si>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</si>
  <si>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</si>
  <si>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</si>
  <si>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</si>
  <si>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</si>
  <si>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</si>
  <si>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</si>
  <si>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</si>
  <si>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</si>
  <si>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</si>
  <si>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</si>
  <si>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</si>
  <si>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</si>
  <si>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</si>
  <si>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</si>
  <si>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</si>
  <si>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</si>
  <si>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</si>
  <si>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</si>
  <si>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</si>
  <si>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</si>
  <si>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</si>
  <si>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</si>
  <si>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</si>
  <si>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</si>
  <si>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</si>
  <si>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</si>
  <si>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</si>
  <si>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</si>
  <si>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</si>
  <si>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</si>
  <si>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</si>
  <si>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</si>
  <si>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</si>
  <si>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</si>
  <si>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</si>
  <si>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</si>
  <si>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</si>
  <si>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</si>
  <si>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</si>
  <si>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</si>
  <si>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</si>
  <si>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</si>
  <si>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</si>
  <si>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</si>
  <si>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</si>
  <si>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</si>
  <si>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</si>
  <si>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</si>
  <si>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</si>
  <si>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</si>
  <si>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</si>
  <si>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</si>
  <si>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</si>
  <si>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</si>
  <si>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</si>
  <si>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</si>
  <si>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</si>
  <si>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</si>
  <si>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</si>
  <si>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</si>
  <si>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</si>
  <si>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</si>
  <si>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</si>
  <si>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</si>
  <si>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</si>
  <si>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</si>
  <si>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</si>
  <si>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</si>
  <si>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</si>
  <si>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</si>
  <si>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</si>
  <si>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</si>
  <si>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</si>
  <si>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</si>
  <si>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</si>
  <si>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</si>
  <si>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</si>
  <si>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</si>
  <si>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</si>
  <si>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</si>
  <si>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</si>
  <si>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</si>
  <si>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</si>
  <si>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</si>
  <si>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</si>
  <si>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</si>
  <si>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</si>
  <si>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</si>
  <si>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</si>
  <si>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</si>
  <si>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</si>
  <si>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</si>
  <si>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</si>
  <si>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</si>
  <si>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</si>
  <si>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</si>
  <si>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</si>
  <si>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</si>
  <si>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</si>
  <si>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</si>
  <si>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</si>
  <si>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</si>
  <si>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</si>
  <si>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</si>
  <si>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</si>
  <si>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</si>
  <si>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</si>
  <si>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</si>
  <si>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</si>
  <si>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</si>
  <si>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</si>
  <si>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</si>
  <si>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</si>
  <si>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</si>
  <si>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</si>
  <si>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</si>
  <si>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</si>
  <si>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</si>
  <si>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</si>
  <si>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</si>
  <si>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</si>
  <si>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</si>
  <si>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</si>
  <si>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</si>
  <si>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</si>
  <si>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</si>
  <si>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</si>
  <si>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</si>
  <si>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</si>
  <si>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</si>
  <si>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</si>
  <si>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</si>
  <si>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</si>
  <si>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</si>
  <si>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</si>
  <si>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</si>
  <si>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</si>
  <si>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</si>
  <si>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</si>
  <si>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</si>
  <si>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</si>
  <si>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</si>
  <si>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</si>
  <si>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</si>
  <si>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</si>
  <si>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</si>
  <si>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</si>
  <si>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</si>
  <si>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</si>
  <si>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</si>
  <si>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</si>
  <si>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</si>
  <si>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</si>
  <si>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</si>
  <si>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</si>
  <si>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</si>
  <si>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</si>
  <si>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</si>
  <si>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</si>
  <si>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</si>
  <si>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</si>
  <si>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</si>
  <si>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</si>
  <si>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</si>
  <si>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</si>
  <si>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</si>
  <si>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</si>
  <si>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</si>
  <si>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</si>
  <si>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</si>
  <si>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</si>
  <si>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</si>
  <si>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</si>
  <si>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</si>
  <si>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</si>
  <si>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</si>
  <si>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</si>
  <si>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</si>
  <si>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</si>
  <si>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</si>
  <si>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</si>
  <si>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</si>
  <si>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</si>
  <si>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</si>
  <si>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</si>
  <si>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</si>
  <si>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</si>
  <si>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</si>
  <si>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</si>
  <si>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</si>
  <si>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</si>
  <si>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</si>
  <si>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</si>
  <si>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</si>
  <si>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</si>
  <si>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</si>
  <si>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</si>
  <si>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</si>
  <si>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</si>
  <si>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</si>
  <si>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</si>
  <si>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</si>
  <si>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</si>
  <si>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</si>
  <si>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</si>
  <si>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</si>
  <si>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</si>
  <si>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</si>
  <si>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</si>
  <si>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</si>
  <si>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</si>
  <si>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</si>
  <si>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</si>
  <si>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</si>
  <si>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</si>
  <si>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</si>
  <si>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</si>
  <si>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</si>
  <si>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</si>
  <si>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</si>
  <si>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</si>
  <si>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</si>
  <si>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</si>
  <si>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</si>
  <si>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</si>
  <si>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</si>
  <si>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</si>
  <si>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</si>
  <si>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</si>
  <si>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</si>
  <si>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</si>
  <si>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</si>
  <si>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</si>
  <si>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</si>
  <si>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</si>
  <si>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</si>
  <si>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</si>
  <si>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</si>
  <si>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</si>
  <si>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</si>
  <si>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</si>
  <si>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</si>
  <si>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</si>
  <si>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</si>
  <si>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</si>
  <si>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</si>
  <si>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</si>
  <si>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</si>
  <si>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</si>
  <si>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</si>
  <si>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</si>
  <si>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</si>
  <si>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</si>
  <si>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</si>
  <si>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</si>
  <si>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</si>
  <si>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</si>
  <si>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</si>
  <si>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</si>
  <si>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</si>
  <si>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</si>
  <si>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</si>
  <si>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</si>
  <si>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</si>
  <si>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</si>
  <si>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</si>
  <si>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</si>
  <si>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</si>
  <si>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</si>
  <si>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</si>
  <si>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</si>
  <si>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</si>
  <si>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</si>
  <si>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</si>
  <si>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</si>
  <si>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</si>
  <si>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</si>
  <si>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</si>
  <si>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</si>
  <si>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</si>
  <si>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</si>
  <si>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</si>
  <si>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</si>
  <si>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</si>
  <si>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</si>
  <si>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</si>
  <si>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</si>
  <si>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</si>
  <si>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</si>
  <si>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</si>
  <si>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</si>
  <si>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</si>
  <si>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</si>
  <si>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</si>
  <si>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</si>
  <si>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</si>
  <si>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</si>
  <si>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</si>
  <si>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</si>
  <si>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</si>
  <si>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</si>
  <si>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</si>
  <si>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</si>
  <si>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</si>
  <si>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</si>
  <si>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</si>
  <si>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</si>
  <si>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</si>
  <si>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</si>
  <si>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</si>
  <si>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</si>
  <si>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</si>
  <si>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</si>
  <si>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</si>
  <si>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</si>
  <si>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</si>
  <si>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</si>
  <si>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</si>
  <si>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</si>
  <si>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</si>
  <si>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</si>
  <si>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</si>
  <si>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</si>
  <si>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</si>
  <si>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</si>
  <si>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</si>
  <si>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</si>
  <si>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</si>
  <si>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</si>
  <si>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</si>
  <si>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</si>
  <si>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</si>
  <si>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</si>
  <si>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</si>
  <si>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</si>
  <si>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</si>
  <si>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</si>
  <si>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</si>
  <si>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</si>
  <si>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</si>
  <si>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</si>
  <si>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</si>
  <si>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</si>
  <si>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</si>
  <si>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</si>
  <si>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</si>
  <si>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</si>
  <si>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</si>
  <si>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</si>
  <si>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</si>
  <si>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</si>
  <si>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</si>
  <si>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</si>
  <si>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</si>
  <si>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</si>
  <si>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</si>
  <si>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</si>
  <si>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</si>
  <si>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</si>
  <si>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</si>
  <si>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</si>
  <si>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</si>
  <si>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</si>
  <si>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</si>
  <si>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</si>
  <si>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</si>
  <si>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</si>
  <si>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</si>
  <si>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</si>
  <si>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</si>
  <si>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</si>
  <si>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</si>
  <si>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</si>
  <si>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</si>
  <si>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</si>
  <si>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</si>
  <si>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</si>
  <si>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</si>
  <si>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</si>
  <si>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</si>
  <si>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</si>
  <si>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</si>
  <si>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</si>
  <si>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</si>
  <si>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</si>
  <si>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</si>
  <si>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</si>
  <si>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</si>
  <si>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</si>
  <si>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</si>
  <si>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</si>
  <si>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</si>
  <si>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</si>
  <si>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</si>
  <si>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</si>
  <si>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</si>
  <si>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</si>
  <si>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</si>
  <si>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</si>
  <si>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</si>
  <si>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</si>
  <si>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</si>
  <si>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</si>
  <si>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</si>
  <si>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</si>
  <si>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</si>
  <si>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</si>
  <si>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</si>
  <si>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</si>
  <si>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</si>
  <si>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</si>
  <si>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</si>
  <si>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</si>
  <si>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</si>
  <si>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</si>
  <si>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</si>
  <si>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</si>
  <si>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</si>
  <si>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</si>
  <si>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</si>
  <si>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</si>
  <si>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</si>
  <si>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</si>
  <si>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</si>
  <si>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</si>
  <si>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</si>
  <si>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</si>
  <si>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</si>
  <si>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</si>
  <si>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</si>
  <si>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</si>
  <si>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</si>
  <si>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</si>
  <si>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</si>
  <si>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</si>
  <si>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</si>
  <si>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</si>
  <si>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</si>
  <si>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</si>
  <si>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</si>
  <si>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</si>
  <si>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</si>
  <si>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</si>
  <si>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</si>
  <si>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</si>
  <si>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</si>
  <si>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</si>
  <si>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</si>
  <si>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</si>
  <si>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</si>
  <si>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</si>
  <si>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</si>
  <si>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</si>
  <si>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</si>
  <si>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</si>
  <si>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</si>
  <si>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</si>
  <si>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</si>
  <si>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</si>
  <si>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</si>
  <si>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</si>
  <si>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</si>
  <si>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</si>
  <si>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</si>
  <si>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</si>
  <si>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</si>
  <si>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</si>
  <si>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</si>
  <si>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</si>
  <si>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</si>
  <si>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</si>
  <si>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</si>
  <si>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</si>
  <si>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</si>
  <si>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</si>
  <si>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</si>
  <si>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</si>
  <si>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</si>
  <si>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</si>
  <si>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</si>
  <si>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</si>
  <si>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</si>
  <si>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</si>
  <si>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</si>
  <si>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</si>
  <si>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</si>
  <si>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</si>
  <si>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</si>
  <si>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</si>
  <si>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</si>
  <si>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</si>
  <si>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</si>
  <si>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</si>
  <si>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</si>
  <si>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</si>
  <si>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</si>
  <si>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</si>
  <si>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</si>
  <si>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</si>
  <si>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</si>
  <si>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</si>
  <si>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</si>
  <si>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</si>
  <si>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</si>
  <si>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</si>
  <si>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</si>
  <si>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</si>
  <si>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</si>
  <si>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</si>
  <si>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</si>
  <si>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</si>
  <si>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</si>
  <si>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</si>
  <si>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</si>
  <si>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</si>
  <si>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</si>
  <si>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</si>
  <si>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</si>
  <si>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</si>
  <si>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</si>
  <si>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</si>
  <si>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</si>
  <si>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</si>
  <si>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</si>
  <si>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</si>
  <si>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</si>
  <si>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</si>
  <si>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</si>
  <si>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</si>
  <si>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</si>
  <si>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</si>
  <si>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</si>
  <si>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</si>
  <si>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</si>
  <si>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</si>
  <si>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</si>
  <si>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</si>
  <si>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</si>
  <si>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</si>
  <si>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</si>
  <si>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</si>
  <si>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</si>
  <si>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</si>
  <si>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</si>
  <si>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</si>
  <si>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</si>
  <si>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</si>
  <si>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</si>
  <si>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</si>
  <si>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</si>
  <si>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</si>
  <si>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</si>
  <si>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</si>
  <si>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</si>
  <si>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</si>
  <si>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</si>
  <si>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</si>
  <si>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</si>
  <si>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</si>
  <si>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</si>
  <si>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</si>
  <si>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</si>
  <si>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</si>
  <si>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</si>
  <si>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</si>
  <si>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</si>
  <si>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</si>
  <si>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</si>
  <si>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</si>
  <si>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</si>
  <si>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</si>
  <si>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</si>
  <si>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</si>
  <si>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</si>
  <si>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</si>
  <si>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</si>
  <si>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</si>
  <si>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</si>
  <si>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</si>
  <si>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</si>
  <si>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</si>
  <si>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</si>
  <si>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</si>
  <si>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</si>
  <si>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</si>
  <si>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</si>
  <si>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</si>
  <si>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</si>
  <si>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</si>
  <si>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</si>
  <si>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</si>
  <si>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</si>
  <si>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</si>
  <si>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</si>
  <si>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</si>
  <si>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</si>
  <si>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</si>
  <si>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</si>
  <si>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</si>
  <si>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</si>
  <si>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</si>
  <si>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</si>
  <si>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</si>
  <si>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</si>
  <si>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</si>
  <si>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</si>
  <si>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</si>
  <si>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</si>
  <si>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</si>
  <si>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</si>
  <si>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</si>
  <si>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</si>
  <si>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</si>
  <si>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</si>
  <si>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</si>
  <si>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</si>
  <si>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</si>
  <si>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</si>
  <si>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</si>
  <si>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</si>
  <si>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</si>
  <si>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</si>
  <si>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</si>
  <si>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</si>
  <si>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</si>
  <si>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</si>
  <si>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</si>
  <si>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</si>
  <si>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</si>
  <si>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</si>
  <si>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</si>
  <si>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</si>
  <si>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</si>
  <si>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</si>
  <si>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</si>
  <si>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</si>
  <si>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</si>
  <si>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</si>
  <si>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</si>
  <si>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</si>
  <si>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</si>
  <si>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</si>
  <si>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</si>
  <si>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</si>
  <si>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</si>
  <si>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</si>
  <si>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</si>
  <si>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</si>
  <si>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</si>
  <si>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</si>
  <si>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</si>
  <si>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</si>
  <si>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</si>
  <si>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</si>
  <si>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</si>
  <si>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</si>
  <si>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</si>
  <si>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</si>
  <si>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</si>
  <si>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</si>
  <si>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</si>
  <si>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</si>
  <si>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</si>
  <si>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</si>
  <si>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</si>
  <si>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</si>
  <si>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</si>
  <si>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</si>
  <si>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</si>
  <si>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</si>
  <si>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</si>
  <si>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</si>
  <si>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</si>
  <si>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</si>
  <si>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</si>
  <si>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</si>
  <si>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</si>
  <si>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</si>
  <si>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</si>
  <si>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</si>
  <si>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</si>
  <si>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</si>
  <si>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</si>
  <si>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</si>
  <si>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</si>
  <si>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</si>
  <si>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</si>
  <si>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</si>
  <si>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</si>
  <si>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</si>
  <si>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</si>
  <si>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</si>
  <si>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</si>
  <si>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</si>
  <si>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</si>
  <si>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</si>
  <si>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</si>
  <si>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</si>
  <si>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</si>
  <si>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</si>
  <si>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</si>
  <si>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</si>
  <si>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</si>
  <si>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</si>
  <si>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</si>
  <si>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</si>
  <si>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</si>
  <si>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</si>
  <si>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</si>
  <si>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</si>
  <si>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</si>
  <si>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</si>
  <si>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</si>
  <si>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</si>
  <si>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</si>
  <si>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</si>
  <si>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</si>
  <si>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</si>
  <si>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</si>
  <si>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</si>
  <si>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</si>
  <si>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</si>
  <si>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</si>
  <si>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</si>
  <si>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</si>
  <si>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</si>
  <si>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</si>
  <si>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</si>
  <si>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</si>
  <si>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</si>
  <si>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</si>
  <si>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</si>
  <si>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</si>
  <si>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</si>
  <si>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</si>
  <si>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</si>
  <si>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</si>
  <si>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</si>
  <si>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</si>
  <si>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</si>
  <si>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</si>
  <si>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</si>
  <si>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</si>
  <si>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</si>
  <si>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</si>
  <si>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</si>
  <si>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</si>
  <si>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</si>
  <si>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</si>
  <si>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</si>
  <si>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</si>
  <si>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</si>
  <si>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</si>
  <si>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</si>
  <si>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</si>
  <si>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</si>
  <si>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</si>
  <si>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</si>
  <si>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</si>
  <si>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</si>
  <si>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</si>
  <si>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</si>
  <si>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</si>
  <si>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</si>
  <si>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</si>
  <si>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</si>
  <si>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</si>
  <si>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</si>
  <si>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</si>
  <si>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</si>
  <si>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</si>
  <si>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</si>
  <si>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</si>
  <si>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</si>
  <si>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</si>
  <si>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</si>
  <si>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</si>
  <si>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</si>
  <si>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</si>
  <si>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</si>
  <si>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</si>
  <si>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</si>
  <si>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</si>
  <si>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</si>
  <si>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</si>
  <si>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</si>
  <si>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</si>
  <si>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</si>
  <si>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</si>
  <si>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</si>
  <si>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</si>
  <si>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</si>
  <si>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</si>
  <si>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</si>
  <si>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</si>
  <si>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</si>
  <si>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</si>
  <si>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</si>
  <si>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</si>
  <si>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</si>
  <si>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</si>
  <si>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</si>
  <si>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</si>
  <si>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</si>
  <si>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</si>
  <si>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</si>
  <si>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</si>
  <si>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</si>
  <si>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</si>
  <si>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</si>
  <si>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</si>
  <si>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</si>
  <si>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</si>
  <si>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</si>
  <si>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</si>
  <si>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</si>
  <si>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</si>
  <si>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</si>
  <si>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</si>
  <si>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</si>
  <si>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</si>
  <si>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</si>
  <si>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</si>
  <si>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</si>
  <si>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</si>
  <si>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</si>
  <si>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</si>
  <si>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</si>
  <si>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</si>
  <si>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</si>
  <si>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</si>
  <si>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</si>
  <si>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</si>
  <si>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</si>
  <si>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</si>
  <si>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</si>
  <si>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</si>
  <si>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</si>
  <si>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</si>
  <si>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</si>
  <si>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</si>
  <si>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</si>
  <si>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</si>
  <si>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</si>
  <si>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</si>
  <si>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</si>
  <si>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</si>
  <si>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</si>
  <si>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</si>
  <si>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</si>
  <si>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</si>
  <si>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</si>
  <si>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</si>
  <si>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</si>
  <si>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</si>
  <si>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</si>
  <si>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</si>
  <si>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</si>
  <si>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</si>
  <si>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</si>
  <si>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</si>
  <si>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</si>
  <si>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</si>
  <si>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</si>
  <si>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</si>
  <si>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</si>
  <si>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</si>
  <si>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</si>
  <si>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</si>
  <si>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</si>
  <si>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</si>
  <si>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</si>
  <si>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</si>
  <si>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</si>
  <si>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</si>
  <si>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</si>
  <si>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</si>
  <si>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</si>
  <si>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</si>
  <si>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</si>
  <si>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</si>
  <si>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</si>
  <si>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</si>
  <si>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</si>
  <si>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</si>
  <si>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</si>
  <si>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</si>
  <si>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</si>
  <si>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</si>
  <si>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</si>
  <si>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</si>
  <si>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</si>
  <si>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</si>
  <si>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</si>
  <si>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</si>
  <si>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</si>
  <si>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</si>
  <si>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</si>
  <si>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</si>
  <si>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</si>
  <si>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</si>
  <si>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</si>
  <si>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</si>
  <si>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</si>
  <si>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</si>
  <si>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</si>
  <si>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</si>
  <si>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</si>
  <si>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</si>
  <si>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</si>
  <si>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</si>
  <si>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</si>
  <si>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</si>
  <si>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</si>
  <si>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</si>
  <si>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</si>
  <si>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</si>
  <si>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</si>
  <si>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</si>
  <si>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</si>
  <si>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</si>
  <si>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</si>
  <si>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</si>
  <si>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</si>
  <si>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</si>
  <si>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</si>
  <si>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</si>
  <si>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</si>
  <si>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</si>
  <si>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</si>
  <si>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</si>
  <si>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</si>
  <si>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</si>
  <si>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</si>
  <si>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</si>
  <si>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</si>
  <si>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</si>
  <si>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</si>
  <si>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</si>
  <si>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</si>
  <si>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</si>
  <si>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</si>
  <si>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</si>
  <si>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</si>
  <si>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</si>
  <si>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</si>
  <si>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</si>
  <si>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</si>
  <si>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</si>
  <si>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</si>
  <si>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</si>
  <si>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</si>
  <si>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</si>
  <si>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</si>
  <si>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</si>
  <si>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</si>
  <si>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</si>
  <si>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</si>
  <si>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</si>
  <si>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</si>
  <si>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</si>
  <si>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</si>
  <si>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</si>
  <si>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</si>
  <si>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</si>
  <si>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</si>
  <si>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</si>
  <si>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</si>
  <si>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</si>
  <si>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</si>
  <si>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</si>
  <si>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</si>
  <si>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</si>
  <si>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</si>
  <si>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</si>
  <si>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</si>
  <si>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</si>
  <si>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</si>
  <si>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</si>
  <si>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</si>
  <si>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</si>
  <si>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</si>
  <si>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</si>
  <si>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</si>
  <si>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</si>
  <si>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</si>
  <si>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</si>
  <si>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</si>
  <si>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</si>
  <si>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</si>
  <si>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</si>
  <si>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</si>
  <si>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</si>
  <si>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</si>
  <si>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</si>
  <si>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</si>
  <si>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</si>
  <si>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</si>
  <si>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</si>
  <si>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</si>
  <si>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</si>
  <si>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</si>
  <si>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</si>
  <si>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</si>
  <si>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</si>
  <si>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</si>
  <si>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</si>
  <si>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</si>
  <si>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</si>
  <si>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</si>
  <si>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</si>
  <si>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</si>
  <si>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</si>
  <si>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</si>
  <si>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</si>
  <si>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</si>
  <si>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</si>
  <si>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</si>
  <si>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</si>
  <si>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</si>
  <si>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</si>
  <si>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</si>
  <si>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</si>
  <si>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</si>
  <si>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</si>
  <si>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</si>
  <si>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</si>
  <si>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</si>
  <si>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</si>
  <si>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</si>
  <si>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</si>
  <si>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</si>
  <si>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</si>
  <si>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</si>
  <si>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</si>
  <si>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</si>
  <si>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</si>
  <si>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</si>
  <si>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</si>
  <si>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</si>
  <si>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</si>
  <si>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</si>
  <si>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</si>
  <si>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</si>
  <si>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</si>
  <si>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</si>
  <si>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</si>
  <si>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</si>
  <si>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</si>
  <si>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</si>
  <si>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</si>
  <si>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</si>
  <si>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</si>
  <si>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</si>
  <si>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</si>
  <si>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</si>
  <si>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</si>
  <si>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</si>
  <si>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</si>
  <si>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</si>
  <si>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</si>
  <si>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</si>
  <si>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</si>
  <si>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</si>
  <si>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</si>
  <si>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</si>
  <si>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</si>
  <si>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</si>
  <si>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</si>
  <si>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</si>
  <si>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</si>
  <si>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</si>
  <si>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</si>
  <si>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</si>
  <si>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</si>
  <si>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</si>
  <si>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</si>
  <si>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</si>
  <si>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</si>
  <si>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</si>
  <si>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</si>
  <si>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</si>
  <si>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</si>
  <si>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</si>
  <si>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</si>
  <si>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</si>
  <si>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</si>
  <si>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</si>
  <si>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</si>
  <si>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</si>
  <si>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</si>
  <si>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</si>
  <si>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</si>
  <si>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</si>
  <si>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</si>
  <si>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</si>
  <si>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</si>
  <si>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</si>
  <si>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</si>
  <si>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</si>
  <si>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</si>
  <si>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</si>
  <si>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</si>
  <si>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</si>
  <si>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</si>
  <si>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</si>
  <si>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</si>
  <si>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</si>
  <si>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</si>
  <si>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</si>
  <si>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</si>
  <si>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</si>
  <si>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</si>
  <si>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</si>
  <si>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</si>
  <si>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</si>
  <si>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</si>
  <si>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</si>
  <si>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</si>
  <si>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</si>
  <si>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</si>
  <si>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</si>
  <si>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</si>
  <si>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</si>
  <si>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</si>
  <si>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</si>
  <si>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</si>
  <si>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</si>
  <si>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</si>
  <si>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</si>
  <si>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</si>
  <si>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</si>
  <si>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</si>
  <si>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</si>
  <si>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</si>
  <si>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</si>
  <si>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</si>
  <si>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</si>
  <si>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</si>
  <si>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</si>
  <si>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</si>
  <si>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</si>
  <si>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</si>
  <si>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</si>
  <si>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</si>
  <si>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</si>
  <si>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</si>
  <si>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</si>
  <si>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</si>
  <si>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</si>
  <si>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</si>
  <si>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</si>
  <si>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</si>
  <si>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</si>
  <si>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</si>
  <si>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</si>
  <si>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</si>
  <si>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</si>
  <si>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</si>
  <si>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</si>
  <si>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</si>
  <si>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</si>
  <si>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</si>
  <si>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</si>
  <si>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</si>
  <si>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</si>
  <si>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</si>
  <si>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</si>
  <si>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</si>
  <si>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</si>
  <si>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</si>
  <si>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</si>
  <si>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</si>
  <si>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</si>
  <si>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</si>
  <si>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</si>
  <si>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</si>
  <si>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</si>
  <si>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</si>
  <si>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</si>
  <si>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</si>
  <si>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</si>
  <si>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</si>
  <si>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</si>
  <si>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</si>
  <si>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</si>
  <si>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</si>
  <si>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</si>
  <si>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</si>
  <si>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</si>
  <si>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</si>
  <si>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</si>
  <si>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</si>
  <si>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</si>
  <si>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</si>
  <si>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</si>
  <si>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</si>
  <si>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</si>
  <si>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</si>
  <si>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</si>
  <si>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</si>
  <si>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</si>
  <si>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</si>
  <si>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</si>
  <si>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</si>
  <si>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</si>
  <si>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</si>
  <si>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</si>
  <si>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</si>
  <si>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</si>
  <si>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</si>
  <si>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</si>
  <si>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</si>
  <si>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</si>
  <si>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</si>
  <si>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</si>
  <si>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</si>
  <si>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</si>
  <si>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</si>
  <si>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</si>
  <si>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</si>
  <si>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</si>
  <si>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</si>
  <si>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</si>
  <si>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</si>
  <si>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</si>
  <si>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</si>
  <si>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</si>
  <si>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</si>
  <si>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</si>
  <si>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</si>
  <si>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</si>
  <si>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</si>
  <si>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</si>
  <si>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</si>
  <si>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</si>
  <si>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</si>
  <si>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</si>
  <si>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</si>
  <si>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</si>
  <si>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</si>
  <si>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</si>
  <si>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</si>
  <si>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</si>
  <si>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</si>
  <si>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</si>
  <si>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</si>
  <si>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</si>
  <si>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</si>
  <si>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</si>
  <si>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</si>
  <si>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</si>
  <si>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</si>
  <si>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</si>
  <si>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</si>
  <si>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</si>
  <si>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</si>
  <si>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</si>
  <si>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</si>
  <si>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</si>
  <si>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</si>
  <si>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</si>
  <si>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</si>
  <si>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</si>
  <si>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</si>
  <si>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</si>
  <si>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</si>
  <si>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</si>
  <si>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</si>
  <si>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</si>
  <si>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</si>
  <si>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</si>
  <si>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</si>
  <si>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</si>
  <si>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</si>
  <si>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</si>
  <si>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</si>
  <si>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</si>
  <si>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</si>
  <si>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</si>
  <si>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</si>
  <si>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</si>
  <si>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</si>
  <si>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</si>
  <si>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</si>
  <si>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</si>
  <si>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</si>
  <si>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</si>
  <si>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</si>
  <si>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</si>
  <si>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</si>
  <si>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</si>
  <si>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</si>
  <si>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</si>
  <si>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</si>
  <si>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</si>
  <si>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</si>
  <si>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</si>
  <si>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</si>
  <si>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</si>
  <si>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</si>
  <si>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</si>
  <si>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</si>
  <si>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</si>
  <si>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</si>
  <si>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</si>
  <si>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</si>
  <si>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</si>
  <si>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</si>
  <si>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</si>
  <si>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</si>
  <si>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</si>
  <si>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</si>
  <si>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</si>
  <si>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</si>
  <si>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</si>
  <si>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</si>
  <si>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</si>
  <si>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</si>
  <si>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</si>
  <si>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</si>
  <si>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</si>
  <si>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</si>
  <si>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</si>
  <si>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</si>
  <si>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</si>
  <si>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</si>
  <si>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</si>
  <si>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</si>
  <si>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</si>
  <si>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</si>
  <si>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</si>
  <si>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</si>
  <si>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</si>
  <si>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</si>
  <si>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</si>
  <si>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</si>
  <si>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</si>
  <si>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</si>
  <si>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</si>
  <si>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</si>
  <si>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</si>
  <si>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</si>
  <si>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</si>
  <si>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</si>
  <si>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</si>
  <si>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</si>
  <si>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</si>
  <si>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</si>
  <si>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</si>
  <si>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</si>
  <si>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</si>
  <si>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</si>
  <si>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</si>
  <si>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</si>
  <si>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</si>
  <si>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</si>
  <si>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</si>
  <si>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</si>
  <si>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</si>
  <si>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</si>
  <si>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</si>
  <si>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</si>
  <si>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</si>
  <si>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</si>
  <si>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</si>
  <si>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</si>
  <si>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</si>
  <si>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</si>
  <si>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</si>
  <si>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</si>
  <si>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</si>
  <si>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</si>
  <si>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</si>
  <si>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</si>
  <si>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</si>
  <si>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</si>
  <si>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</si>
  <si>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</si>
  <si>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</si>
  <si>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</si>
  <si>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</si>
  <si>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</si>
  <si>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</si>
  <si>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</si>
  <si>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</si>
  <si>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</si>
  <si>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</si>
  <si>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</si>
  <si>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</si>
  <si>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</si>
  <si>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</si>
  <si>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</si>
  <si>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</si>
  <si>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</si>
  <si>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</si>
  <si>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</si>
  <si>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</si>
  <si>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</si>
  <si>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</si>
  <si>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</si>
  <si>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</si>
  <si>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</si>
  <si>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</si>
  <si>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</si>
  <si>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</si>
  <si>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</si>
  <si>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</si>
  <si>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</si>
  <si>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</si>
  <si>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</si>
  <si>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</si>
  <si>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</si>
  <si>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</si>
  <si>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</si>
  <si>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</si>
  <si>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</si>
  <si>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</si>
  <si>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</si>
  <si>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</si>
  <si>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</si>
  <si>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</si>
  <si>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</si>
  <si>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</si>
  <si>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</si>
  <si>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</si>
  <si>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</si>
  <si>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</si>
  <si>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</si>
  <si>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</si>
  <si>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</si>
  <si>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</si>
  <si>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</si>
  <si>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</si>
  <si>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</si>
  <si>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</si>
  <si>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</si>
  <si>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</si>
  <si>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</si>
  <si>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</si>
  <si>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</si>
  <si>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</si>
  <si>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</si>
  <si>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</si>
  <si>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</si>
  <si>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</si>
  <si>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</si>
  <si>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</si>
  <si>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</si>
  <si>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</si>
  <si>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</si>
  <si>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</si>
  <si>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</si>
  <si>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</si>
  <si>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</si>
  <si>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</si>
  <si>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</si>
  <si>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</si>
  <si>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</si>
  <si>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</si>
  <si>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</si>
  <si>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</si>
  <si>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</si>
  <si>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</si>
  <si>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</si>
  <si>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</si>
  <si>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</si>
  <si>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</si>
  <si>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</si>
  <si>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</si>
  <si>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</si>
  <si>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</si>
  <si>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</si>
  <si>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</si>
  <si>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</si>
  <si>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</si>
  <si>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</si>
  <si>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</si>
  <si>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</si>
  <si>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</si>
  <si>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</si>
  <si>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</si>
  <si>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</si>
  <si>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</si>
  <si>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</si>
  <si>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</si>
  <si>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</si>
  <si>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</si>
  <si>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</si>
  <si>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</si>
  <si>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</si>
  <si>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</si>
  <si>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</si>
  <si>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</si>
  <si>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</si>
  <si>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</si>
  <si>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</si>
  <si>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</si>
  <si>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</si>
  <si>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</si>
  <si>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</si>
  <si>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</si>
  <si>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</si>
  <si>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</si>
  <si>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</si>
  <si>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</si>
  <si>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</si>
  <si>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</si>
  <si>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</si>
  <si>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</si>
  <si>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</si>
  <si>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</si>
  <si>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</si>
  <si>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</si>
  <si>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</si>
  <si>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</si>
  <si>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</si>
  <si>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</si>
  <si>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</si>
  <si>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</si>
  <si>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</si>
  <si>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</si>
  <si>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</si>
  <si>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</si>
  <si>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</si>
  <si>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</si>
  <si>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</si>
  <si>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</si>
  <si>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</si>
  <si>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</si>
  <si>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</si>
  <si>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</si>
  <si>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</si>
  <si>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</si>
  <si>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</si>
  <si>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</si>
  <si>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</si>
  <si>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</si>
  <si>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</si>
  <si>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</si>
  <si>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</si>
  <si>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</si>
  <si>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</si>
  <si>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</si>
  <si>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</si>
  <si>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</si>
  <si>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</si>
  <si>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</si>
  <si>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</si>
  <si>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</si>
  <si>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</si>
  <si>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</si>
  <si>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</si>
  <si>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</si>
  <si>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</si>
  <si>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</si>
  <si>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</si>
  <si>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</si>
  <si>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</si>
  <si>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</si>
  <si>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</si>
  <si>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</si>
  <si>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</si>
  <si>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</si>
  <si>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</si>
  <si>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</si>
  <si>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</si>
  <si>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</si>
  <si>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</si>
  <si>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</si>
  <si>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</si>
  <si>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</si>
  <si>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</si>
  <si>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</si>
  <si>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</si>
  <si>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</si>
  <si>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</si>
  <si>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</si>
  <si>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</si>
  <si>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</si>
  <si>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</si>
  <si>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</si>
  <si>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</si>
  <si>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</si>
  <si>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</si>
  <si>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</si>
  <si>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</si>
  <si>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</si>
  <si>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</si>
  <si>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</si>
  <si>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</si>
  <si>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</si>
  <si>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</si>
  <si>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</si>
  <si>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</si>
  <si>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</si>
  <si>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</si>
  <si>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</si>
  <si>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</si>
  <si>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</si>
  <si>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</si>
  <si>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</si>
  <si>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</si>
  <si>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</si>
  <si>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</si>
  <si>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</si>
  <si>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</si>
  <si>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</si>
  <si>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</si>
  <si>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</si>
  <si>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</si>
  <si>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</si>
  <si>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</si>
  <si>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</si>
  <si>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</si>
  <si>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</si>
  <si>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</si>
  <si>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</si>
  <si>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</si>
  <si>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</si>
  <si>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</si>
  <si>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</si>
  <si>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</si>
  <si>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</si>
  <si>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</si>
  <si>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</si>
  <si>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</si>
  <si>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</si>
  <si>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</si>
  <si>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</si>
  <si>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</si>
  <si>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</si>
  <si>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</si>
  <si>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</si>
  <si>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</si>
  <si>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</si>
  <si>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</si>
  <si>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</si>
  <si>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</si>
  <si>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</si>
  <si>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</si>
  <si>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</si>
  <si>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</si>
  <si>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</si>
  <si>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</si>
  <si>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</si>
  <si>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</si>
  <si>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</si>
  <si>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</si>
  <si>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</si>
  <si>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</si>
  <si>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</si>
  <si>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</si>
  <si>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</si>
  <si>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</si>
  <si>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</si>
  <si>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</si>
  <si>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</si>
  <si>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</si>
  <si>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</si>
  <si>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</si>
  <si>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</si>
  <si>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</si>
  <si>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</si>
  <si>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</si>
  <si>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</si>
  <si>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</si>
  <si>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</si>
  <si>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</si>
  <si>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</si>
  <si>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</si>
  <si>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</si>
  <si>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</si>
  <si>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</si>
  <si>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</si>
  <si>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</si>
  <si>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</si>
  <si>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</si>
  <si>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</si>
  <si>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</si>
  <si>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</si>
  <si>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</si>
  <si>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</si>
  <si>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</si>
  <si>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</si>
  <si>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</si>
  <si>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</si>
  <si>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</si>
  <si>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</si>
  <si>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</si>
  <si>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</si>
  <si>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</si>
  <si>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</si>
  <si>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</si>
  <si>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</si>
  <si>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</si>
  <si>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</si>
  <si>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</si>
  <si>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</si>
  <si>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</si>
  <si>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</si>
  <si>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</si>
  <si>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</si>
  <si>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</si>
  <si>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</si>
  <si>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</si>
  <si>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</si>
  <si>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</si>
  <si>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</si>
  <si>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</si>
  <si>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</si>
  <si>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</si>
  <si>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</si>
  <si>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</si>
  <si>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</si>
  <si>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</si>
  <si>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</si>
  <si>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</si>
  <si>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</si>
  <si>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</si>
  <si>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</si>
  <si>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</si>
  <si>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</si>
  <si>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</si>
  <si>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</si>
  <si>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</si>
  <si>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</si>
  <si>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</si>
  <si>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</si>
  <si>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</si>
  <si>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</si>
  <si>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</si>
  <si>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</si>
  <si>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</si>
  <si>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</si>
  <si>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</si>
  <si>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</si>
  <si>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</si>
  <si>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</si>
  <si>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</si>
  <si>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</si>
  <si>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</si>
  <si>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</si>
  <si>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</si>
  <si>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</si>
  <si>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</si>
  <si>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</si>
  <si>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</si>
  <si>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</si>
  <si>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</si>
  <si>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</si>
  <si>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</si>
  <si>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</si>
  <si>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</si>
  <si>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</si>
  <si>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</si>
  <si>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</si>
  <si>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</si>
  <si>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</si>
  <si>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</si>
  <si>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</si>
  <si>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</si>
  <si>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</si>
  <si>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</si>
  <si>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</si>
  <si>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</si>
  <si>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</si>
  <si>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</si>
  <si>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</si>
  <si>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</si>
  <si>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</si>
  <si>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</si>
  <si>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</si>
  <si>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</si>
  <si>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</si>
  <si>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</si>
  <si>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</si>
  <si>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</si>
  <si>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</si>
  <si>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</si>
  <si>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</si>
  <si>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</si>
  <si>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</si>
  <si>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</si>
  <si>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</si>
  <si>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</si>
  <si>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</si>
  <si>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</si>
  <si>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</si>
  <si>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</si>
  <si>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</si>
  <si>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</si>
  <si>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</si>
  <si>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</si>
  <si>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</si>
  <si>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</si>
  <si>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</si>
  <si>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</si>
  <si>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</si>
  <si>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</si>
  <si>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</si>
  <si>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</si>
  <si>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</si>
  <si>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</si>
  <si>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</si>
  <si>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</si>
  <si>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</si>
  <si>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</si>
  <si>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</si>
  <si>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</si>
  <si>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</si>
  <si>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</si>
  <si>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</si>
  <si>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</si>
  <si>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</si>
  <si>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</si>
  <si>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</si>
  <si>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</si>
  <si>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</si>
  <si>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</si>
  <si>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</si>
  <si>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</si>
  <si>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</si>
  <si>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</si>
  <si>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</si>
  <si>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</si>
  <si>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</si>
  <si>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</si>
  <si>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</si>
  <si>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</si>
  <si>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</si>
  <si>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</si>
  <si>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</si>
  <si>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</si>
  <si>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</si>
  <si>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</si>
  <si>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</si>
  <si>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</si>
  <si>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</si>
  <si>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</si>
  <si>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</si>
  <si>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</si>
  <si>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</si>
  <si>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</si>
  <si>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</si>
  <si>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</si>
  <si>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</si>
  <si>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</si>
  <si>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</si>
  <si>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</si>
  <si>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</si>
  <si>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</si>
  <si>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</si>
  <si>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</si>
  <si>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</si>
  <si>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</si>
  <si>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</si>
  <si>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</si>
  <si>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</si>
  <si>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</si>
  <si>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</si>
  <si>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</si>
  <si>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</si>
  <si>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</si>
  <si>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</si>
  <si>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</si>
  <si>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</si>
  <si>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</si>
  <si>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</si>
  <si>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</si>
  <si>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</si>
  <si>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</si>
  <si>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</si>
  <si>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</si>
  <si>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</si>
  <si>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</si>
  <si>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</si>
  <si>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</si>
  <si>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</si>
  <si>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</si>
  <si>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</si>
  <si>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</si>
  <si>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</si>
  <si>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</si>
  <si>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</si>
  <si>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</si>
  <si>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</si>
  <si>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</si>
  <si>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</si>
  <si>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</si>
  <si>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</si>
  <si>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</si>
  <si>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</si>
  <si>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</si>
  <si>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</si>
  <si>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</si>
  <si>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</si>
  <si>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</si>
  <si>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</si>
  <si>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</si>
  <si>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</si>
  <si>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</si>
  <si>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</si>
  <si>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</si>
  <si>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</si>
  <si>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</si>
  <si>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</si>
  <si>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</si>
  <si>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</si>
  <si>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</si>
  <si>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</si>
  <si>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</si>
  <si>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</si>
  <si>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</si>
  <si>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</si>
  <si>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</si>
  <si>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</si>
  <si>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</si>
  <si>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</si>
  <si>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</si>
  <si>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</si>
  <si>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</si>
  <si>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</si>
  <si>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</si>
  <si>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</si>
  <si>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</si>
  <si>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</si>
  <si>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</si>
  <si>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</si>
  <si>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</si>
  <si>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</si>
  <si>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</si>
  <si>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</si>
  <si>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</si>
  <si>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</si>
  <si>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</si>
  <si>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</si>
  <si>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</si>
  <si>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</si>
  <si>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</si>
  <si>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</si>
  <si>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</si>
  <si>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</si>
  <si>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</si>
  <si>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</si>
  <si>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</si>
  <si>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</si>
  <si>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</si>
  <si>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</si>
  <si>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</si>
  <si>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</si>
  <si>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</si>
  <si>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</si>
  <si>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</si>
  <si>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</si>
  <si>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</si>
  <si>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</si>
  <si>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</si>
  <si>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</si>
  <si>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</si>
  <si>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</si>
  <si>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</si>
  <si>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</si>
  <si>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</si>
  <si>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</si>
  <si>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</si>
  <si>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</si>
  <si>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</si>
  <si>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</si>
  <si>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</si>
  <si>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</si>
  <si>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</si>
  <si>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</si>
  <si>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</si>
  <si>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</si>
  <si>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</si>
  <si>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</si>
  <si>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</si>
  <si>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</si>
  <si>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</si>
  <si>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</si>
  <si>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</si>
  <si>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</si>
  <si>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</si>
  <si>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</si>
  <si>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</si>
  <si>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</si>
  <si>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</si>
  <si>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</si>
  <si>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</si>
  <si>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</si>
  <si>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</si>
  <si>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</si>
  <si>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</si>
  <si>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</si>
  <si>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</si>
  <si>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</si>
  <si>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</si>
  <si>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</si>
  <si>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</si>
  <si>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</si>
  <si>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</si>
  <si>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</si>
  <si>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</si>
  <si>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</si>
  <si>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</si>
  <si>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</si>
  <si>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</si>
  <si>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</si>
  <si>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</si>
  <si>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</si>
  <si>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</si>
  <si>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</si>
  <si>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</si>
  <si>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</si>
  <si>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</si>
  <si>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</si>
  <si>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</si>
  <si>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</si>
  <si>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</si>
  <si>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</si>
  <si>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</si>
  <si>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</si>
  <si>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</si>
  <si>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</si>
  <si>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</si>
  <si>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</si>
  <si>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</si>
  <si>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</si>
  <si>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</si>
  <si>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</si>
  <si>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</si>
  <si>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</si>
  <si>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</si>
  <si>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</si>
  <si>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</si>
  <si>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</si>
  <si>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</si>
  <si>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</si>
  <si>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</si>
  <si>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</si>
  <si>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</si>
  <si>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</si>
  <si>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</si>
  <si>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</si>
  <si>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</si>
  <si>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</si>
  <si>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</si>
  <si>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</si>
  <si>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</si>
  <si>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</si>
  <si>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</si>
  <si>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</si>
  <si>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</si>
  <si>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</si>
  <si>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</si>
  <si>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</si>
  <si>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</si>
  <si>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</si>
  <si>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</si>
  <si>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</si>
  <si>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</si>
  <si>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</si>
  <si>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</si>
  <si>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</si>
  <si>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</si>
  <si>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</si>
  <si>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</si>
  <si>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</si>
  <si>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</si>
  <si>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</si>
  <si>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</si>
  <si>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</si>
  <si>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</si>
  <si>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</si>
  <si>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</si>
  <si>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</si>
  <si>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</si>
  <si>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</si>
  <si>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</si>
  <si>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</si>
  <si>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</si>
  <si>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</si>
  <si>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</si>
  <si>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</si>
  <si>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</si>
  <si>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</si>
  <si>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</si>
  <si>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</si>
  <si>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</si>
  <si>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</si>
  <si>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</si>
  <si>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</si>
  <si>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</si>
  <si>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</si>
  <si>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</si>
  <si>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</si>
  <si>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</si>
  <si>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</si>
  <si>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</si>
  <si>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</si>
  <si>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</si>
  <si>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</si>
  <si>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</si>
  <si>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</si>
  <si>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</si>
  <si>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</si>
  <si>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</si>
  <si>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</si>
  <si>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</si>
  <si>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</si>
  <si>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</si>
  <si>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</si>
  <si>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</si>
  <si>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</si>
  <si>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</si>
  <si>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</si>
  <si>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</si>
  <si>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</si>
  <si>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</si>
  <si>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</si>
  <si>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</si>
  <si>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</si>
  <si>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</si>
  <si>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</si>
  <si>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</si>
  <si>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</si>
  <si>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</si>
  <si>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</si>
  <si>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</si>
  <si>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</si>
  <si>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</si>
  <si>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</si>
  <si>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</si>
  <si>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</si>
  <si>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</si>
  <si>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</si>
  <si>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</si>
  <si>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</si>
  <si>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</si>
  <si>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</si>
  <si>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</si>
  <si>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</si>
  <si>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</si>
  <si>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</si>
  <si>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</si>
  <si>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</si>
  <si>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</si>
  <si>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</si>
  <si>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</si>
  <si>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</si>
  <si>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</si>
  <si>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</si>
  <si>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</si>
  <si>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</si>
  <si>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</si>
  <si>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</si>
  <si>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</si>
  <si>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</si>
  <si>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</si>
  <si>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</si>
  <si>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</si>
  <si>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</si>
  <si>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</si>
  <si>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</si>
  <si>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</si>
  <si>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</si>
  <si>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</si>
  <si>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</si>
  <si>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</si>
  <si>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</si>
  <si>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</si>
  <si>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</si>
  <si>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</si>
  <si>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</si>
  <si>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</si>
  <si>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</si>
  <si>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</si>
  <si>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</si>
  <si>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</si>
  <si>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</si>
  <si>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</si>
  <si>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</si>
  <si>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</si>
  <si>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</si>
  <si>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</si>
  <si>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</si>
  <si>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</si>
  <si>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</si>
  <si>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</si>
  <si>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</si>
  <si>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</si>
  <si>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</si>
  <si>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</si>
  <si>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</si>
  <si>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</si>
  <si>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</si>
  <si>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</si>
  <si>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</si>
  <si>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</si>
  <si>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</si>
  <si>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</si>
  <si>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</si>
  <si>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</si>
  <si>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</si>
  <si>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</si>
  <si>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</si>
  <si>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</si>
  <si>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</si>
  <si>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</si>
  <si>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</si>
  <si>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</si>
  <si>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</si>
  <si>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</si>
  <si>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</si>
  <si>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</si>
  <si>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</si>
  <si>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</si>
  <si>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</si>
  <si>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</si>
  <si>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</si>
  <si>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</si>
  <si>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</si>
  <si>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</si>
  <si>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</si>
  <si>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</si>
  <si>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</si>
  <si>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</si>
  <si>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</si>
  <si>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</si>
  <si>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</si>
  <si>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</si>
  <si>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</si>
  <si>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</si>
  <si>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</si>
  <si>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</si>
  <si>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</si>
  <si>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</si>
  <si>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</si>
  <si>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</si>
  <si>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</si>
  <si>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</si>
  <si>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</si>
  <si>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</si>
  <si>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</si>
  <si>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</si>
  <si>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</si>
  <si>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</si>
  <si>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</si>
  <si>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</si>
  <si>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</si>
  <si>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</si>
  <si>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</si>
  <si>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</si>
  <si>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</si>
  <si>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</si>
  <si>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</si>
  <si>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</si>
  <si>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</si>
  <si>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</si>
  <si>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</si>
  <si>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</si>
  <si>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</si>
  <si>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</si>
  <si>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</si>
  <si>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</si>
  <si>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</si>
  <si>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</si>
  <si>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</si>
  <si>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</si>
  <si>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</si>
  <si>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</si>
  <si>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</si>
  <si>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</si>
  <si>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</si>
  <si>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</si>
  <si>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</si>
  <si>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</si>
  <si>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</si>
  <si>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</si>
  <si>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</si>
  <si>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</si>
  <si>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</si>
  <si>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</si>
  <si>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</si>
  <si>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</si>
  <si>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</si>
  <si>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</si>
  <si>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</si>
  <si>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</si>
  <si>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</si>
  <si>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</si>
  <si>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</si>
  <si>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</si>
  <si>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</si>
  <si>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</si>
  <si>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</si>
  <si>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</si>
  <si>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</si>
  <si>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</si>
  <si>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</si>
  <si>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</si>
  <si>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</si>
  <si>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</si>
  <si>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</si>
  <si>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</si>
  <si>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</si>
  <si>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</si>
  <si>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</si>
  <si>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</si>
  <si>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</si>
  <si>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</si>
  <si>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</si>
  <si>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</si>
  <si>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</si>
  <si>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</si>
  <si>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</si>
  <si>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</si>
  <si>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</si>
  <si>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</si>
  <si>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</si>
  <si>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</si>
  <si>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</si>
  <si>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</si>
  <si>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</si>
  <si>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</si>
  <si>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</si>
  <si>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</si>
  <si>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</si>
  <si>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</si>
  <si>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</si>
  <si>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</si>
  <si>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</si>
  <si>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</si>
  <si>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</si>
  <si>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</si>
  <si>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</si>
  <si>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</si>
  <si>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</si>
  <si>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</si>
  <si>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</si>
  <si>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</si>
  <si>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</si>
  <si>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</si>
  <si>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</si>
  <si>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</si>
  <si>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</si>
  <si>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</si>
  <si>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</si>
  <si>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</si>
  <si>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</si>
  <si>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</si>
  <si>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</si>
  <si>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</si>
  <si>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</si>
  <si>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</si>
  <si>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</si>
  <si>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</si>
  <si>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</si>
  <si>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</si>
  <si>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</si>
  <si>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</si>
  <si>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</si>
  <si>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</si>
  <si>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</si>
  <si>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</si>
  <si>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</si>
  <si>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</si>
  <si>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</si>
  <si>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</si>
  <si>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</si>
  <si>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</si>
  <si>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</si>
  <si>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</si>
  <si>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</si>
  <si>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</si>
  <si>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</si>
  <si>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</si>
  <si>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</si>
  <si>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</si>
  <si>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</si>
  <si>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</si>
  <si>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</si>
  <si>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</si>
  <si>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</si>
  <si>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</si>
  <si>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</si>
  <si>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</si>
  <si>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</si>
  <si>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</si>
  <si>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</si>
  <si>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</si>
  <si>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</si>
  <si>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</si>
  <si>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</si>
  <si>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</si>
  <si>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</si>
  <si>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</si>
  <si>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</si>
  <si>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</si>
  <si>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</si>
  <si>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</si>
  <si>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</si>
  <si>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</si>
  <si>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</si>
  <si>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</si>
  <si>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</si>
  <si>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</si>
  <si>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</si>
  <si>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</si>
  <si>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</si>
  <si>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</si>
  <si>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</si>
  <si>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</si>
  <si>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</si>
  <si>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</si>
  <si>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</si>
  <si>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</si>
  <si>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</si>
  <si>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</si>
  <si>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</si>
  <si>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</si>
  <si>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</si>
  <si>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</si>
  <si>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</si>
  <si>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</si>
  <si>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</si>
  <si>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</si>
  <si>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</si>
  <si>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</si>
  <si>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</si>
  <si>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</si>
  <si>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</si>
  <si>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</si>
  <si>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</si>
  <si>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</si>
  <si>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</si>
  <si>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</si>
  <si>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</si>
  <si>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</si>
  <si>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</si>
  <si>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</si>
  <si>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</si>
  <si>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</si>
  <si>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</si>
  <si>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</si>
  <si>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</si>
  <si>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</si>
  <si>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</si>
  <si>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</si>
  <si>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</si>
  <si>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</si>
  <si>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</si>
  <si>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</si>
  <si>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</si>
  <si>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</si>
  <si>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</si>
  <si>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</si>
  <si>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</si>
  <si>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</si>
  <si>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</si>
  <si>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</si>
  <si>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</si>
  <si>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</si>
  <si>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</si>
  <si>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</si>
  <si>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</si>
  <si>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</si>
  <si>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</si>
  <si>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</si>
  <si>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</si>
  <si>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</si>
  <si>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</si>
  <si>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</si>
  <si>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</si>
  <si>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</si>
  <si>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</si>
  <si>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</si>
  <si>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</si>
  <si>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</si>
  <si>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</si>
  <si>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</si>
  <si>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</si>
  <si>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</si>
  <si>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</si>
  <si>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</si>
  <si>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</si>
  <si>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</si>
  <si>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</si>
  <si>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</si>
  <si>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</si>
  <si>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</si>
  <si>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</si>
  <si>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</si>
  <si>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</si>
  <si>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</si>
  <si>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</si>
  <si>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</si>
  <si>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</si>
  <si>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</si>
  <si>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</si>
  <si>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</si>
  <si>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</si>
  <si>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</si>
  <si>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</si>
  <si>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</si>
  <si>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</si>
  <si>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</si>
  <si>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</si>
  <si>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</si>
  <si>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</si>
  <si>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</si>
  <si>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</si>
  <si>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</si>
  <si>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</si>
  <si>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</si>
  <si>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</si>
  <si>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</si>
  <si>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</si>
  <si>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</si>
  <si>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</si>
  <si>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</si>
  <si>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</si>
  <si>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</si>
  <si>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</si>
  <si>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</si>
  <si>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</si>
  <si>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</si>
  <si>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</si>
  <si>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</si>
  <si>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</si>
  <si>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</si>
  <si>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</si>
  <si>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</si>
  <si>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</si>
  <si>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</si>
  <si>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</si>
  <si>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</si>
  <si>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</si>
  <si>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</si>
  <si>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</si>
  <si>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</si>
  <si>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</si>
  <si>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</si>
  <si>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</si>
  <si>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</si>
  <si>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</si>
  <si>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</si>
  <si>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</si>
  <si>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</si>
  <si>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</si>
  <si>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</si>
  <si>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</si>
  <si>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</si>
  <si>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</si>
  <si>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</si>
  <si>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</si>
  <si>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</si>
  <si>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</si>
  <si>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</si>
  <si>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</si>
  <si>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</si>
  <si>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</si>
  <si>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</si>
  <si>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</si>
  <si>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</si>
  <si>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</si>
  <si>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</si>
  <si>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</si>
  <si>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</si>
  <si>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</si>
  <si>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</si>
  <si>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</si>
  <si>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</si>
  <si>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</si>
  <si>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</si>
  <si>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</si>
  <si>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</si>
  <si>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</si>
  <si>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</si>
  <si>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</si>
  <si>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</si>
  <si>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</si>
  <si>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</si>
  <si>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</si>
  <si>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</si>
  <si>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</si>
  <si>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</si>
  <si>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</si>
  <si>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</si>
  <si>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</si>
  <si>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</si>
  <si>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</si>
  <si>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</si>
  <si>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</si>
  <si>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</si>
  <si>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</si>
  <si>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</si>
  <si>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</si>
  <si>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</si>
  <si>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</si>
  <si>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</si>
  <si>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</si>
  <si>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</si>
  <si>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</si>
  <si>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</si>
  <si>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</si>
  <si>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</si>
  <si>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</si>
  <si>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</si>
  <si>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</si>
  <si>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</si>
  <si>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</si>
  <si>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</si>
  <si>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</si>
  <si>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</si>
  <si>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</si>
  <si>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</si>
  <si>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</si>
  <si>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</si>
  <si>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</si>
  <si>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</si>
  <si>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</si>
  <si>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</si>
  <si>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</si>
  <si>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</si>
  <si>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</si>
  <si>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</si>
  <si>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</si>
  <si>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</si>
  <si>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</si>
  <si>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</si>
  <si>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</si>
  <si>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</si>
  <si>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</si>
  <si>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</si>
  <si>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</si>
  <si>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</si>
  <si>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</si>
  <si>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</si>
  <si>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</si>
  <si>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</si>
  <si>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</si>
  <si>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</si>
  <si>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</si>
  <si>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</si>
  <si>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</si>
  <si>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</si>
  <si>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</si>
  <si>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</si>
  <si>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</si>
  <si>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</si>
  <si>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</si>
  <si>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</si>
  <si>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</si>
  <si>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</si>
  <si>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</si>
  <si>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</si>
  <si>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</si>
  <si>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</si>
  <si>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</si>
  <si>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</si>
  <si>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</si>
  <si>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</si>
  <si>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</si>
  <si>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</si>
  <si>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</si>
  <si>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</si>
  <si>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</si>
  <si>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</si>
  <si>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</si>
  <si>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</si>
  <si>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</si>
  <si>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</si>
  <si>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</si>
  <si>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</si>
  <si>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</si>
  <si>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</si>
  <si>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</si>
  <si>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</si>
  <si>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</si>
  <si>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</si>
  <si>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</si>
  <si>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</si>
  <si>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</si>
  <si>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</si>
  <si>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</si>
  <si>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</si>
  <si>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</si>
  <si>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</si>
  <si>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</si>
  <si>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</si>
  <si>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</si>
  <si>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</si>
  <si>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</si>
  <si>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</si>
  <si>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</si>
  <si>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</si>
  <si>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</si>
  <si>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</si>
  <si>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</si>
  <si>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</si>
  <si>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</si>
  <si>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</si>
  <si>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</si>
  <si>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</si>
  <si>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</si>
  <si>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</si>
  <si>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</si>
  <si>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</si>
  <si>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</si>
  <si>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</si>
  <si>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</si>
  <si>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</si>
  <si>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</si>
  <si>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</si>
  <si>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</si>
  <si>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</si>
  <si>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</si>
  <si>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</si>
  <si>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</si>
  <si>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</si>
  <si>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</si>
  <si>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</si>
  <si>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</si>
  <si>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</si>
  <si>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</si>
  <si>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</si>
  <si>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</si>
  <si>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</si>
  <si>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</si>
  <si>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</si>
  <si>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</si>
  <si>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</si>
  <si>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</si>
  <si>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</si>
  <si>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</si>
  <si>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</si>
  <si>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</si>
  <si>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</si>
  <si>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</si>
  <si>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</si>
  <si>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</si>
  <si>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</si>
  <si>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</si>
  <si>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</si>
  <si>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</si>
  <si>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</si>
  <si>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</si>
  <si>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</si>
  <si>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</si>
  <si>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</si>
  <si>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</si>
  <si>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</si>
  <si>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</si>
  <si>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</si>
  <si>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</si>
  <si>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</si>
  <si>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</si>
  <si>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</si>
  <si>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</si>
  <si>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</si>
  <si>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</si>
  <si>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</si>
  <si>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</si>
  <si>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</si>
  <si>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</si>
  <si>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</si>
  <si>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</si>
  <si>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</si>
  <si>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</si>
  <si>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</si>
  <si>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</si>
  <si>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</si>
  <si>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</si>
  <si>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</si>
  <si>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</si>
  <si>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</si>
  <si>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</si>
  <si>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</si>
  <si>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</si>
  <si>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</si>
  <si>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</si>
  <si>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</si>
  <si>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</si>
  <si>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</si>
  <si>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</si>
  <si>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</si>
  <si>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</si>
  <si>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</si>
  <si>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</si>
  <si>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</si>
  <si>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</si>
  <si>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</si>
  <si>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</si>
  <si>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</si>
  <si>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</si>
  <si>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</si>
  <si>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</si>
  <si>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</si>
  <si>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</si>
  <si>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</si>
  <si>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</si>
  <si>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</si>
  <si>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</si>
  <si>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</si>
  <si>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</si>
  <si>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</si>
  <si>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</si>
  <si>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</si>
  <si>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</si>
  <si>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</si>
  <si>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</si>
  <si>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</si>
  <si>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</si>
  <si>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</si>
  <si>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</si>
  <si>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</si>
  <si>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</si>
  <si>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</si>
  <si>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</si>
  <si>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</si>
  <si>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</si>
  <si>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</si>
  <si>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</si>
  <si>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</si>
  <si>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</si>
  <si>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</si>
  <si>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</si>
  <si>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</si>
  <si>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</si>
  <si>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</si>
  <si>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</si>
  <si>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</si>
  <si>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</si>
  <si>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</si>
  <si>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</si>
  <si>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</si>
  <si>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</si>
  <si>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</si>
  <si>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</si>
  <si>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</si>
  <si>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</si>
  <si>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</si>
  <si>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</si>
  <si>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</si>
  <si>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</si>
  <si>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</si>
  <si>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</si>
  <si>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</si>
  <si>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</si>
  <si>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</si>
  <si>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</si>
  <si>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</si>
  <si>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</si>
  <si>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</si>
  <si>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</si>
  <si>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</si>
  <si>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</si>
  <si>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</si>
  <si>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</si>
  <si>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</si>
  <si>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</si>
  <si>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</si>
  <si>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</si>
  <si>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</si>
  <si>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</si>
  <si>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</si>
  <si>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</si>
  <si>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</si>
  <si>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</si>
  <si>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</si>
  <si>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</si>
  <si>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</si>
  <si>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</si>
  <si>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</si>
  <si>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</si>
  <si>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</si>
  <si>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</si>
  <si>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</si>
  <si>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</si>
  <si>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</si>
  <si>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</si>
  <si>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</si>
  <si>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</si>
  <si>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</si>
  <si>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</si>
  <si>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</si>
  <si>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</si>
  <si>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</si>
  <si>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</si>
  <si>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</si>
  <si>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</si>
  <si>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</si>
  <si>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</si>
  <si>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</si>
  <si>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</si>
  <si>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</si>
  <si>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</si>
  <si>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</si>
  <si>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</si>
  <si>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</si>
  <si>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</si>
  <si>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</si>
  <si>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</si>
  <si>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</si>
  <si>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</si>
  <si>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</si>
  <si>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</si>
  <si>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</si>
  <si>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</si>
  <si>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</si>
  <si>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</si>
  <si>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</si>
  <si>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</si>
  <si>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</si>
  <si>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</si>
  <si>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</si>
  <si>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</si>
  <si>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</si>
  <si>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</si>
  <si>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</si>
  <si>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</si>
  <si>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</si>
  <si>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</si>
  <si>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</si>
  <si>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</si>
  <si>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</si>
  <si>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</si>
  <si>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</si>
  <si>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</si>
  <si>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</si>
  <si>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</si>
  <si>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</si>
  <si>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</si>
  <si>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</si>
  <si>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</si>
  <si>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</si>
  <si>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</si>
  <si>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</si>
  <si>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</si>
  <si>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</si>
  <si>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</si>
  <si>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</si>
  <si>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</si>
  <si>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</si>
  <si>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</si>
  <si>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</si>
  <si>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</si>
  <si>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</si>
  <si>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</si>
  <si>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</si>
  <si>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</si>
  <si>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</si>
  <si>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</si>
  <si>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</si>
  <si>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</si>
  <si>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</si>
  <si>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</si>
  <si>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</si>
  <si>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</si>
  <si>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</si>
  <si>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</si>
  <si>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</si>
  <si>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</si>
  <si>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</si>
  <si>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</si>
  <si>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</si>
  <si>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</si>
  <si>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</si>
  <si>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</si>
  <si>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</si>
  <si>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</si>
  <si>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</si>
  <si>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</si>
  <si>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</si>
  <si>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</si>
  <si>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</si>
  <si>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</si>
  <si>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</si>
  <si>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</si>
  <si>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</si>
  <si>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</si>
  <si>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</si>
  <si>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</si>
  <si>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</si>
  <si>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</si>
  <si>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</si>
  <si>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</si>
  <si>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</si>
  <si>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</si>
  <si>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</si>
  <si>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</si>
  <si>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</si>
  <si>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</si>
  <si>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</si>
  <si>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</si>
  <si>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</si>
  <si>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</si>
  <si>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</si>
  <si>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</si>
  <si>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</si>
  <si>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</si>
  <si>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</si>
  <si>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</si>
  <si>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</si>
  <si>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</si>
  <si>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</si>
  <si>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</si>
  <si>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</si>
  <si>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</si>
  <si>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</si>
  <si>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</si>
  <si>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</si>
  <si>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</si>
  <si>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</si>
  <si>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</si>
  <si>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</si>
  <si>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</si>
  <si>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</si>
  <si>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</si>
  <si>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</si>
  <si>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</si>
  <si>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</si>
  <si>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</si>
  <si>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</si>
  <si>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</si>
  <si>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</si>
  <si>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</si>
  <si>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</si>
  <si>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</si>
  <si>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</si>
  <si>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</si>
  <si>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</si>
  <si>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</si>
  <si>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</si>
  <si>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</si>
  <si>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</si>
  <si>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</si>
  <si>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</si>
  <si>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</si>
  <si>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</si>
  <si>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</si>
  <si>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</si>
  <si>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</si>
  <si>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</si>
  <si>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</si>
  <si>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</si>
  <si>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</si>
  <si>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</si>
  <si>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</si>
  <si>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</si>
  <si>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</si>
  <si>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</si>
  <si>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</si>
  <si>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</si>
  <si>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</si>
  <si>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</si>
  <si>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</si>
  <si>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</si>
  <si>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</si>
  <si>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</si>
  <si>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</si>
  <si>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</si>
  <si>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</si>
  <si>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</si>
  <si>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</si>
  <si>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</si>
  <si>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</si>
  <si>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</si>
  <si>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</si>
  <si>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</si>
  <si>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</si>
  <si>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</si>
  <si>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</si>
  <si>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</si>
  <si>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</si>
  <si>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</si>
  <si>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</si>
  <si>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</si>
  <si>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</si>
  <si>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</si>
  <si>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</si>
  <si>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</si>
  <si>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</si>
  <si>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</si>
  <si>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</si>
  <si>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</si>
  <si>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</si>
  <si>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</si>
  <si>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</si>
  <si>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</si>
  <si>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</si>
  <si>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</si>
  <si>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</si>
  <si>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</si>
  <si>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</si>
  <si>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</si>
  <si>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</si>
  <si>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</si>
  <si>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</si>
  <si>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</si>
  <si>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</si>
  <si>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</si>
  <si>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</si>
  <si>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</si>
  <si>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</si>
  <si>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</si>
  <si>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</si>
  <si>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</si>
  <si>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</si>
  <si>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</si>
  <si>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</si>
  <si>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</si>
  <si>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</si>
  <si>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</si>
  <si>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</si>
  <si>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</si>
  <si>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</si>
  <si>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</si>
  <si>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</si>
  <si>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</si>
  <si>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</si>
  <si>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</si>
  <si>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</si>
  <si>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</si>
  <si>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</si>
  <si>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</si>
  <si>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</si>
  <si>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</si>
  <si>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</si>
  <si>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</si>
  <si>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</si>
  <si>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</si>
  <si>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</si>
  <si>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</si>
  <si>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</si>
  <si>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</si>
  <si>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</si>
  <si>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</si>
  <si>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</si>
  <si>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</si>
  <si>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</si>
  <si>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</si>
  <si>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</si>
  <si>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</si>
  <si>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</si>
  <si>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</si>
  <si>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</si>
  <si>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</si>
  <si>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</si>
  <si>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</si>
  <si>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</si>
  <si>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</si>
  <si>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</si>
  <si>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</si>
  <si>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</si>
  <si>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</si>
  <si>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</si>
  <si>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</si>
  <si>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</si>
  <si>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</si>
  <si>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</si>
  <si>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</si>
  <si>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</si>
  <si>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</si>
  <si>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</si>
  <si>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</si>
  <si>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</si>
  <si>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</si>
  <si>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</si>
  <si>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</si>
  <si>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</si>
  <si>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</si>
  <si>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</si>
  <si>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</si>
  <si>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</si>
  <si>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</si>
  <si>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</si>
  <si>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</si>
  <si>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</si>
  <si>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</si>
  <si>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</si>
  <si>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</si>
  <si>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</si>
  <si>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</si>
  <si>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</si>
  <si>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</si>
  <si>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</si>
  <si>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</si>
  <si>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</si>
  <si>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</si>
  <si>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</si>
  <si>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</si>
  <si>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</si>
  <si>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</si>
  <si>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</si>
  <si>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</si>
  <si>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</si>
  <si>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</si>
  <si>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</si>
  <si>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</si>
  <si>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</si>
  <si>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</si>
  <si>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</si>
  <si>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</si>
  <si>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</si>
  <si>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</si>
  <si>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</si>
  <si>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</si>
  <si>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</si>
  <si>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</si>
  <si>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</si>
  <si>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</si>
  <si>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</si>
  <si>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</si>
  <si>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</si>
  <si>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</si>
  <si>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</si>
  <si>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</si>
  <si>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</si>
  <si>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</si>
  <si>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</si>
  <si>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</si>
  <si>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</si>
  <si>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</si>
  <si>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</si>
  <si>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</si>
  <si>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</si>
  <si>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</si>
  <si>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</si>
  <si>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</si>
  <si>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</si>
  <si>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</si>
  <si>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</si>
  <si>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</si>
  <si>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</si>
  <si>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</si>
  <si>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</si>
  <si>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</si>
  <si>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</si>
  <si>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</si>
  <si>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</si>
  <si>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</si>
  <si>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</si>
  <si>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</si>
  <si>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</si>
  <si>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</si>
  <si>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</si>
  <si>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</si>
  <si>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</si>
  <si>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</si>
  <si>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</si>
  <si>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</si>
  <si>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</si>
  <si>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</si>
  <si>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</si>
  <si>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</si>
  <si>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</si>
  <si>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</si>
  <si>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</si>
  <si>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</si>
  <si>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</si>
  <si>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</si>
  <si>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</si>
  <si>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</si>
  <si>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</si>
  <si>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</si>
  <si>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</si>
  <si>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</si>
  <si>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</si>
  <si>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</si>
  <si>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</si>
  <si>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</si>
  <si>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</si>
  <si>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</si>
  <si>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</si>
  <si>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</si>
  <si>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</si>
  <si>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</si>
  <si>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</si>
  <si>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</si>
  <si>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</si>
  <si>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</si>
  <si>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</si>
  <si>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</si>
  <si>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</si>
  <si>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</si>
  <si>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</si>
  <si>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</si>
  <si>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</si>
  <si>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</si>
  <si>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</si>
  <si>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</si>
  <si>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</si>
  <si>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</si>
  <si>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</si>
  <si>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</si>
  <si>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</si>
  <si>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</si>
  <si>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</si>
  <si>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</si>
  <si>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</si>
  <si>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</si>
  <si>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</si>
  <si>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</si>
  <si>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</si>
  <si>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</si>
  <si>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</si>
  <si>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</si>
  <si>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</si>
  <si>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</si>
  <si>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</si>
  <si>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</si>
  <si>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</si>
  <si>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</si>
  <si>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</si>
  <si>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</si>
  <si>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</si>
  <si>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</si>
  <si>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</si>
  <si>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</si>
  <si>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</si>
  <si>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</si>
  <si>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</si>
  <si>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</si>
  <si>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</si>
  <si>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</si>
  <si>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</si>
  <si>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</si>
  <si>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</si>
  <si>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</si>
  <si>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</si>
  <si>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</si>
  <si>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</si>
  <si>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</si>
  <si>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</si>
  <si>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</si>
  <si>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</si>
  <si>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</si>
  <si>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</si>
  <si>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</si>
  <si>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</si>
  <si>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</si>
  <si>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</si>
  <si>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</si>
  <si>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</si>
  <si>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</si>
  <si>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</si>
  <si>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</si>
  <si>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</si>
  <si>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</si>
  <si>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</si>
  <si>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</si>
  <si>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</si>
  <si>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</si>
  <si>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</si>
  <si>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</si>
  <si>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</si>
  <si>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</si>
  <si>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</si>
  <si>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</si>
  <si>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</si>
  <si>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</si>
  <si>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</si>
  <si>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</si>
  <si>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</si>
  <si>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</si>
  <si>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</si>
  <si>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</si>
  <si>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</si>
  <si>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</si>
  <si>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</si>
  <si>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</si>
  <si>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</si>
  <si>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</si>
  <si>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</si>
  <si>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</si>
  <si>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</si>
  <si>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</si>
  <si>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</si>
  <si>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</si>
  <si>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</si>
  <si>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</si>
  <si>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</si>
  <si>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</si>
  <si>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</si>
  <si>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</si>
  <si>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</si>
  <si>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</si>
  <si>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</si>
  <si>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</si>
  <si>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</si>
  <si>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</si>
  <si>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</si>
  <si>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</si>
  <si>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</si>
  <si>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</si>
  <si>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</si>
  <si>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</si>
  <si>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</si>
  <si>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</si>
  <si>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</si>
  <si>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</si>
  <si>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</si>
  <si>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</si>
  <si>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</si>
  <si>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</si>
  <si>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</si>
  <si>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</si>
  <si>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</si>
  <si>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</si>
  <si>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</si>
  <si>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</si>
  <si>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</si>
  <si>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</si>
  <si>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</si>
  <si>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</si>
  <si>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</si>
  <si>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</si>
  <si>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</si>
  <si>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</si>
  <si>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</si>
  <si>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</si>
  <si>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</si>
  <si>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</si>
  <si>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</si>
  <si>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</si>
  <si>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</si>
  <si>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</si>
  <si>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</si>
  <si>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</si>
  <si>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</si>
  <si>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</si>
  <si>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</si>
  <si>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</si>
  <si>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</si>
  <si>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</si>
  <si>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</si>
  <si>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</si>
  <si>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</si>
  <si>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</si>
  <si>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</si>
  <si>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</si>
  <si>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</si>
  <si>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</si>
  <si>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</si>
  <si>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</si>
  <si>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</si>
  <si>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</si>
  <si>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</si>
  <si>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</si>
  <si>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</si>
  <si>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</si>
  <si>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</si>
  <si>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</si>
  <si>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</si>
  <si>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</si>
  <si>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</si>
  <si>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</si>
  <si>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</si>
  <si>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</si>
  <si>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</si>
  <si>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</si>
  <si>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</si>
  <si>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</si>
  <si>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</si>
  <si>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</si>
  <si>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</si>
  <si>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</si>
  <si>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</si>
  <si>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</si>
  <si>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</si>
  <si>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</si>
  <si>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</si>
  <si>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</si>
  <si>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</si>
  <si>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</si>
  <si>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</si>
  <si>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</si>
  <si>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</si>
  <si>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</si>
  <si>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</si>
  <si>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</si>
  <si>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</si>
  <si>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</si>
  <si>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</si>
  <si>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</si>
  <si>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</si>
  <si>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</si>
  <si>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</si>
  <si>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</si>
  <si>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</si>
  <si>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</si>
  <si>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</si>
  <si>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</si>
  <si>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</si>
  <si>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</si>
  <si>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</si>
  <si>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</si>
  <si>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</si>
  <si>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</si>
  <si>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</si>
  <si>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</si>
  <si>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</si>
  <si>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</si>
  <si>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</si>
  <si>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</si>
  <si>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</si>
  <si>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</si>
  <si>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</si>
  <si>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</si>
  <si>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</si>
  <si>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</si>
  <si>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</si>
  <si>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</si>
  <si>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</si>
  <si>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</si>
  <si>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</si>
  <si>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</si>
  <si>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</si>
  <si>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</si>
  <si>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</si>
  <si>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</si>
  <si>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</si>
  <si>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</si>
  <si>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</si>
  <si>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</si>
  <si>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</si>
  <si>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</si>
  <si>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</si>
  <si>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</si>
  <si>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</si>
  <si>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</si>
  <si>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</si>
  <si>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</si>
  <si>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</si>
  <si>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</si>
  <si>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</si>
  <si>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</si>
  <si>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</si>
  <si>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</si>
  <si>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</si>
  <si>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</si>
  <si>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</si>
  <si>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</si>
  <si>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</si>
  <si>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</si>
  <si>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</si>
  <si>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</si>
  <si>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</si>
  <si>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</si>
  <si>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</si>
  <si>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</si>
  <si>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</si>
  <si>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</si>
  <si>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</si>
  <si>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</si>
  <si>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</si>
  <si>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</si>
  <si>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</si>
  <si>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</si>
  <si>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</si>
  <si>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</si>
  <si>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</si>
  <si>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</si>
  <si>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</si>
  <si>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</si>
  <si>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</si>
  <si>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</si>
  <si>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</si>
  <si>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</si>
  <si>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</si>
  <si>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</si>
  <si>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</si>
  <si>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</si>
  <si>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</si>
  <si>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</si>
  <si>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</si>
  <si>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</si>
  <si>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</si>
  <si>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</si>
  <si>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</si>
  <si>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</si>
  <si>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</si>
  <si>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</si>
  <si>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</si>
  <si>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</si>
  <si>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</si>
  <si>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</si>
  <si>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</si>
  <si>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</si>
  <si>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</si>
  <si>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</si>
  <si>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</si>
  <si>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</si>
  <si>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</si>
  <si>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</si>
  <si>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</si>
  <si>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</si>
  <si>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</si>
  <si>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</si>
  <si>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</si>
  <si>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</si>
  <si>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</si>
  <si>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</si>
  <si>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</si>
  <si>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</si>
  <si>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</si>
  <si>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</si>
  <si>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</si>
  <si>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</si>
  <si>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</si>
  <si>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</si>
  <si>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</si>
  <si>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</si>
  <si>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</si>
  <si>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</si>
  <si>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</si>
  <si>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</si>
  <si>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</si>
  <si>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</si>
  <si>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</si>
  <si>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</si>
  <si>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</si>
  <si>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</si>
  <si>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</si>
  <si>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</si>
  <si>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</si>
  <si>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</si>
  <si>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</si>
  <si>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</si>
  <si>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</si>
  <si>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</si>
  <si>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</si>
  <si>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</si>
  <si>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</si>
  <si>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</si>
  <si>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</si>
  <si>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</si>
  <si>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</si>
  <si>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</si>
  <si>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</si>
  <si>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</si>
  <si>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</si>
  <si>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</si>
  <si>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</si>
  <si>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</si>
  <si>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</si>
  <si>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</si>
  <si>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</si>
  <si>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</si>
  <si>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</si>
  <si>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</si>
  <si>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</si>
  <si>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</si>
  <si>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</si>
  <si>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</si>
  <si>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</si>
  <si>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</si>
  <si>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</si>
  <si>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</si>
  <si>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</si>
  <si>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</si>
  <si>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</si>
  <si>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</si>
  <si>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</si>
  <si>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</si>
  <si>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</si>
  <si>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</si>
  <si>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</si>
  <si>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</si>
  <si>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</si>
  <si>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</si>
  <si>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</si>
  <si>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</si>
  <si>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</si>
  <si>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</si>
  <si>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</si>
  <si>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</si>
  <si>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</si>
  <si>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</si>
  <si>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</si>
  <si>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</si>
  <si>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</si>
  <si>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</si>
  <si>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</si>
  <si>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</si>
  <si>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</si>
  <si>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</si>
  <si>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</si>
  <si>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</si>
  <si>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</si>
  <si>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</si>
  <si>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</si>
  <si>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</si>
  <si>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</si>
  <si>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</si>
  <si>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</si>
  <si>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</si>
  <si>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</si>
  <si>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</si>
  <si>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</si>
  <si>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</si>
  <si>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</si>
  <si>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</si>
  <si>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</si>
  <si>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</si>
  <si>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</si>
  <si>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</si>
  <si>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</si>
  <si>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</si>
  <si>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</si>
  <si>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</si>
  <si>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</si>
  <si>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</si>
  <si>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</si>
  <si>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</si>
  <si>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</si>
  <si>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</si>
  <si>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</si>
  <si>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</si>
  <si>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</si>
  <si>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</si>
  <si>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</si>
  <si>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</si>
  <si>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</si>
  <si>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</si>
  <si>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</si>
  <si>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</si>
  <si>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</si>
  <si>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</si>
  <si>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</si>
  <si>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</si>
  <si>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</si>
  <si>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</si>
  <si>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</si>
  <si>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</si>
  <si>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</si>
  <si>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</si>
  <si>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</si>
  <si>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</si>
  <si>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</si>
  <si>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</si>
  <si>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</si>
  <si>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</si>
  <si>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</si>
  <si>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</si>
  <si>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</si>
  <si>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</si>
  <si>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</si>
  <si>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</si>
  <si>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</si>
  <si>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</si>
  <si>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</si>
  <si>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</si>
  <si>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</si>
  <si>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</si>
  <si>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</si>
  <si>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</si>
  <si>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</si>
  <si>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</si>
  <si>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</si>
  <si>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</si>
  <si>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</si>
  <si>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</si>
  <si>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</si>
  <si>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</si>
  <si>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</si>
  <si>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</si>
  <si>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</si>
  <si>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</si>
  <si>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</si>
  <si>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</si>
  <si>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</si>
  <si>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</si>
  <si>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</si>
  <si>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</si>
  <si>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</si>
  <si>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</si>
  <si>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</si>
  <si>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</si>
  <si>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</si>
  <si>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</si>
  <si>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</si>
  <si>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</si>
  <si>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</si>
  <si>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</si>
  <si>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</si>
  <si>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</si>
  <si>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</si>
  <si>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</si>
  <si>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</si>
  <si>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</si>
  <si>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</si>
  <si>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</si>
  <si>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</si>
  <si>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</si>
  <si>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</si>
  <si>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</si>
  <si>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</si>
  <si>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</si>
  <si>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</si>
  <si>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</si>
  <si>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</si>
  <si>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</si>
  <si>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</si>
  <si>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</si>
  <si>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</si>
  <si>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</si>
  <si>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</si>
  <si>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</si>
  <si>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</si>
  <si>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</si>
  <si>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</si>
  <si>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</si>
  <si>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</si>
  <si>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</si>
  <si>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</si>
  <si>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</si>
  <si>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</si>
  <si>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</si>
  <si>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</si>
  <si>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</si>
  <si>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</si>
  <si>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</si>
  <si>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</si>
  <si>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</si>
  <si>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</si>
  <si>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</si>
  <si>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</si>
  <si>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</si>
  <si>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</si>
  <si>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</si>
  <si>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</si>
  <si>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</si>
  <si>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</si>
  <si>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</si>
  <si>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</si>
  <si>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</si>
  <si>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</si>
  <si>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</si>
  <si>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</si>
  <si>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</si>
  <si>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</si>
  <si>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</si>
  <si>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</si>
  <si>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</si>
  <si>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</si>
  <si>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</si>
  <si>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</si>
  <si>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</si>
  <si>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</si>
  <si>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</si>
  <si>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</si>
  <si>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</si>
  <si>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</si>
  <si>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</si>
  <si>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</si>
  <si>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</si>
  <si>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</si>
  <si>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</si>
  <si>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</si>
  <si>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</si>
  <si>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</si>
  <si>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</si>
  <si>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</si>
  <si>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</si>
  <si>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</si>
  <si>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</si>
  <si>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</si>
  <si>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</si>
  <si>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</si>
  <si>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</si>
  <si>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</si>
  <si>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</si>
  <si>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</si>
  <si>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</si>
  <si>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</si>
  <si>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</si>
  <si>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</si>
  <si>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</si>
  <si>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</si>
  <si>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</si>
  <si>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</si>
  <si>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</si>
  <si>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</si>
  <si>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</si>
  <si>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</si>
  <si>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</si>
  <si>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</si>
  <si>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</si>
  <si>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</si>
  <si>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</si>
  <si>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</si>
  <si>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</si>
  <si>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</si>
  <si>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</si>
  <si>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</si>
  <si>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</si>
  <si>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</si>
  <si>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</si>
  <si>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</si>
  <si>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</si>
  <si>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</si>
  <si>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</si>
  <si>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</si>
  <si>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</si>
  <si>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</si>
  <si>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</si>
  <si>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</si>
  <si>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</si>
  <si>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</si>
  <si>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</si>
  <si>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</si>
  <si>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</si>
  <si>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</si>
  <si>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</si>
  <si>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</si>
  <si>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</si>
  <si>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</si>
  <si>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</si>
  <si>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</si>
  <si>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</si>
  <si>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</si>
  <si>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</si>
  <si>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</si>
  <si>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</si>
  <si>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</si>
  <si>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</si>
  <si>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</si>
  <si>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</si>
  <si>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</si>
  <si>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</si>
  <si>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</si>
  <si>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</si>
  <si>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</si>
  <si>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</si>
  <si>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</si>
  <si>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</si>
  <si>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</si>
  <si>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</si>
  <si>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</si>
  <si>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</si>
  <si>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</si>
  <si>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</si>
  <si>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</si>
  <si>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</si>
  <si>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</si>
  <si>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</si>
  <si>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</si>
  <si>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</si>
  <si>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</si>
  <si>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</si>
  <si>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</si>
  <si>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</si>
  <si>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</si>
  <si>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</si>
  <si>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</si>
  <si>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</si>
  <si>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</si>
  <si>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</si>
  <si>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</si>
  <si>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</si>
  <si>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</si>
  <si>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</si>
  <si>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</si>
  <si>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</si>
  <si>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</si>
  <si>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</si>
  <si>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</si>
  <si>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</si>
  <si>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</si>
  <si>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</si>
  <si>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</si>
  <si>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</si>
  <si>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</si>
  <si>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</si>
  <si>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</si>
  <si>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</si>
  <si>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</si>
  <si>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</si>
  <si>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</si>
  <si>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</si>
  <si>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</si>
  <si>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</si>
  <si>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</si>
  <si>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</si>
  <si>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</si>
  <si>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</si>
  <si>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</si>
  <si>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</si>
  <si>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</si>
  <si>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</si>
  <si>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</si>
  <si>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</si>
  <si>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</si>
  <si>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</si>
  <si>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</si>
  <si>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</si>
  <si>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</si>
  <si>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</si>
  <si>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</si>
  <si>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</si>
  <si>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</si>
  <si>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</si>
  <si>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</si>
  <si>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</si>
  <si>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</si>
  <si>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</si>
  <si>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</si>
  <si>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</si>
  <si>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</si>
  <si>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</si>
  <si>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</si>
  <si>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</si>
  <si>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</si>
  <si>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</si>
  <si>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</si>
  <si>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</si>
  <si>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</si>
  <si>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</si>
  <si>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</si>
  <si>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</si>
  <si>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</si>
  <si>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</si>
  <si>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</si>
  <si>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</si>
  <si>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</si>
  <si>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</si>
  <si>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</si>
  <si>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</si>
  <si>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</si>
  <si>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</si>
  <si>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</si>
  <si>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</si>
  <si>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</si>
  <si>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</si>
  <si>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</si>
  <si>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</si>
  <si>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</si>
  <si>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</si>
  <si>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</si>
  <si>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</si>
  <si>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</si>
  <si>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</si>
  <si>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</si>
  <si>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</si>
  <si>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</si>
  <si>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</si>
  <si>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</si>
  <si>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</si>
  <si>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</si>
  <si>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</si>
  <si>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</si>
  <si>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</si>
  <si>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</si>
  <si>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</si>
  <si>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</si>
  <si>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</si>
  <si>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</si>
  <si>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</si>
  <si>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</si>
  <si>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</si>
  <si>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</si>
  <si>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</si>
  <si>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</si>
  <si>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</si>
  <si>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</si>
  <si>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</si>
  <si>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</si>
  <si>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</si>
  <si>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</si>
  <si>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</si>
  <si>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</si>
  <si>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</si>
  <si>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</si>
  <si>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</si>
  <si>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</si>
  <si>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</si>
  <si>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</si>
  <si>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</si>
  <si>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</si>
  <si>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</si>
  <si>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</si>
  <si>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</si>
  <si>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</si>
  <si>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</si>
  <si>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</si>
  <si>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</si>
  <si>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</si>
  <si>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</si>
  <si>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</si>
  <si>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</si>
  <si>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</si>
  <si>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</si>
  <si>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</si>
  <si>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</si>
  <si>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</si>
  <si>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</si>
  <si>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</si>
  <si>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</si>
  <si>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</si>
  <si>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</si>
  <si>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</si>
  <si>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</si>
  <si>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</si>
  <si>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</si>
  <si>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</si>
  <si>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</si>
  <si>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</si>
  <si>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</si>
  <si>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</si>
  <si>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</si>
  <si>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</si>
  <si>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</si>
  <si>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</si>
  <si>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</si>
  <si>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</si>
  <si>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</si>
  <si>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</si>
  <si>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</si>
  <si>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</si>
  <si>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</si>
  <si>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</si>
  <si>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</si>
  <si>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</si>
  <si>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</si>
  <si>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</si>
  <si>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</si>
  <si>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</si>
  <si>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</si>
  <si>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</si>
  <si>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</si>
  <si>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</si>
  <si>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</si>
  <si>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</si>
  <si>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</si>
  <si>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</si>
  <si>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</si>
  <si>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</si>
  <si>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</si>
  <si>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</si>
  <si>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</si>
  <si>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</si>
  <si>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</si>
  <si>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</si>
  <si>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</si>
  <si>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</si>
  <si>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</si>
  <si>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</si>
  <si>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</si>
  <si>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</si>
  <si>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</si>
  <si>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</si>
  <si>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</si>
  <si>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</si>
  <si>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</si>
  <si>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</si>
  <si>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</si>
  <si>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</si>
  <si>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</si>
  <si>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</si>
  <si>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</si>
  <si>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</si>
  <si>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</si>
  <si>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</si>
  <si>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</si>
  <si>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</si>
  <si>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</si>
  <si>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</si>
  <si>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</si>
  <si>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</si>
  <si>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</si>
  <si>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</si>
  <si>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</si>
  <si>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</si>
  <si>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</si>
  <si>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</si>
  <si>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</si>
  <si>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</si>
  <si>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</si>
  <si>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</si>
  <si>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</si>
  <si>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</si>
  <si>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</si>
  <si>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</si>
  <si>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</si>
  <si>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</si>
  <si>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</si>
  <si>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</si>
  <si>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</si>
  <si>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</si>
  <si>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</si>
  <si>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</si>
  <si>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</si>
  <si>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</si>
  <si>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</si>
  <si>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</si>
  <si>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</si>
  <si>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</si>
  <si>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</si>
  <si>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</si>
  <si>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</si>
  <si>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</si>
  <si>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</si>
  <si>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</si>
  <si>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</si>
  <si>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</si>
  <si>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</si>
  <si>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</si>
  <si>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</si>
  <si>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</si>
  <si>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</si>
  <si>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</si>
  <si>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</si>
  <si>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</si>
  <si>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</si>
  <si>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</si>
  <si>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</si>
  <si>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</si>
  <si>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</si>
  <si>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</si>
  <si>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</si>
  <si>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</si>
  <si>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</si>
  <si>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</si>
  <si>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</si>
  <si>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</si>
  <si>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</si>
  <si>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</si>
  <si>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</si>
  <si>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</si>
  <si>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</si>
  <si>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</si>
  <si>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</si>
  <si>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</si>
  <si>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</si>
  <si>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</si>
  <si>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</si>
  <si>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</si>
  <si>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</si>
  <si>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</si>
  <si>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</si>
  <si>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</si>
  <si>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</si>
  <si>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</si>
  <si>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</si>
  <si>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</si>
  <si>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</si>
  <si>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</si>
  <si>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</si>
  <si>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</si>
  <si>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</si>
  <si>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</si>
  <si>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</si>
  <si>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</si>
  <si>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</si>
  <si>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</si>
  <si>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</si>
  <si>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</si>
  <si>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</si>
  <si>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</si>
  <si>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</si>
  <si>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</si>
  <si>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</si>
  <si>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</si>
  <si>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</si>
  <si>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</si>
  <si>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</si>
  <si>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</si>
  <si>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</si>
  <si>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</si>
  <si>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</si>
  <si>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</si>
  <si>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</si>
  <si>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</si>
  <si>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</si>
  <si>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</si>
  <si>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</si>
  <si>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</si>
  <si>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</si>
  <si>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</si>
  <si>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</si>
  <si>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</si>
  <si>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</si>
  <si>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</si>
  <si>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</si>
  <si>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</si>
  <si>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</si>
  <si>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</si>
  <si>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</si>
  <si>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</si>
  <si>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</si>
  <si>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</si>
  <si>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</si>
  <si>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</si>
  <si>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</si>
  <si>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</si>
  <si>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</si>
  <si>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</si>
  <si>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</si>
  <si>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</si>
  <si>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</si>
  <si>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</si>
  <si>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</si>
  <si>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</si>
  <si>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</si>
  <si>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</si>
  <si>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</si>
  <si>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</si>
  <si>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</si>
  <si>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</si>
  <si>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</si>
  <si>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</si>
  <si>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</si>
  <si>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</si>
  <si>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</si>
  <si>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</si>
  <si>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</si>
  <si>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</si>
  <si>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</si>
  <si>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</si>
  <si>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</si>
  <si>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</si>
  <si>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</si>
  <si>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</si>
  <si>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</si>
  <si>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</si>
  <si>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</si>
  <si>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</si>
  <si>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</si>
  <si>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</si>
  <si>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</si>
  <si>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</si>
  <si>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</si>
  <si>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</si>
  <si>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</si>
  <si>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</si>
  <si>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</si>
  <si>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</si>
  <si>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</si>
  <si>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</si>
  <si>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</si>
  <si>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</si>
  <si>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</si>
  <si>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</si>
  <si>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</si>
  <si>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</si>
  <si>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</si>
  <si>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</si>
  <si>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</si>
  <si>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</si>
  <si>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</si>
  <si>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</si>
  <si>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</si>
  <si>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</si>
  <si>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</si>
  <si>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</si>
  <si>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</si>
  <si>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</si>
  <si>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</si>
  <si>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</si>
  <si>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</si>
  <si>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</si>
  <si>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</si>
  <si>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</si>
  <si>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</si>
  <si>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</si>
  <si>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</si>
  <si>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</si>
  <si>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</si>
  <si>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</si>
  <si>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</si>
  <si>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</si>
  <si>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</si>
  <si>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</si>
  <si>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</si>
  <si>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</si>
  <si>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</si>
  <si>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</si>
  <si>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</si>
  <si>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</si>
  <si>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</si>
  <si>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</si>
  <si>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</si>
  <si>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</si>
  <si>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</si>
  <si>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</si>
  <si>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</si>
  <si>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</si>
  <si>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</si>
  <si>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</si>
  <si>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</si>
  <si>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</si>
  <si>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</si>
  <si>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</si>
  <si>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</si>
  <si>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</si>
  <si>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</si>
  <si>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</si>
  <si>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</si>
  <si>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</si>
  <si>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</si>
  <si>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</si>
  <si>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</si>
  <si>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</si>
  <si>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</si>
  <si>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</si>
  <si>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</si>
  <si>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</si>
  <si>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</si>
  <si>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</si>
  <si>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</si>
  <si>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</si>
  <si>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</si>
  <si>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</si>
  <si>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</si>
  <si>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</si>
  <si>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</si>
  <si>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</si>
  <si>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</si>
  <si>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</si>
  <si>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</si>
  <si>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</si>
  <si>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</si>
  <si>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</si>
  <si>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</si>
  <si>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</si>
  <si>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</si>
  <si>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</si>
  <si>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</si>
  <si>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</si>
  <si>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</si>
  <si>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</si>
  <si>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</si>
  <si>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</si>
  <si>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</si>
  <si>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</si>
  <si>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</si>
  <si>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</si>
  <si>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</si>
  <si>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</si>
  <si>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</si>
  <si>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</si>
  <si>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</si>
  <si>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</si>
  <si>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</si>
  <si>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</si>
  <si>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</si>
  <si>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</si>
  <si>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</si>
  <si>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</si>
  <si>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</si>
  <si>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</si>
  <si>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</si>
  <si>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</si>
  <si>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</si>
  <si>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</si>
  <si>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</si>
  <si>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</si>
  <si>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</si>
  <si>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</si>
  <si>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</si>
  <si>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</si>
  <si>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</si>
  <si>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</si>
  <si>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</si>
  <si>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</si>
  <si>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</si>
  <si>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</si>
  <si>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</si>
  <si>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</si>
  <si>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</si>
  <si>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</si>
  <si>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</si>
  <si>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</si>
  <si>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</si>
  <si>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</si>
  <si>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</si>
  <si>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</si>
  <si>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</si>
  <si>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</si>
  <si>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</si>
  <si>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</si>
  <si>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</si>
  <si>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</si>
  <si>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</si>
  <si>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</si>
  <si>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</si>
  <si>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</si>
  <si>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</si>
  <si>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</si>
  <si>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</si>
  <si>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</si>
  <si>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</si>
  <si>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</si>
  <si>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</si>
  <si>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</si>
  <si>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</si>
  <si>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</si>
  <si>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</si>
  <si>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</si>
  <si>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</si>
  <si>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</si>
  <si>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</si>
  <si>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</si>
  <si>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</si>
  <si>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</si>
  <si>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</si>
  <si>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</si>
  <si>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</si>
  <si>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</si>
  <si>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</si>
  <si>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</si>
  <si>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</si>
  <si>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</si>
  <si>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</si>
  <si>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</si>
  <si>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</si>
  <si>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</si>
  <si>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</si>
  <si>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</si>
  <si>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</si>
  <si>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</si>
  <si>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</si>
  <si>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</si>
  <si>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</si>
  <si>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</si>
  <si>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</si>
  <si>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</si>
  <si>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</si>
  <si>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</si>
  <si>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</si>
  <si>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</si>
  <si>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</si>
  <si>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</si>
  <si>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</si>
  <si>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</si>
  <si>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</si>
  <si>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</si>
  <si>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</si>
  <si>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</si>
  <si>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</si>
  <si>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</si>
  <si>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</si>
  <si>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</si>
  <si>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</si>
  <si>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</si>
  <si>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</si>
  <si>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</si>
  <si>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</si>
  <si>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</si>
  <si>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</si>
  <si>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</si>
  <si>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</si>
  <si>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</si>
  <si>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</si>
  <si>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</si>
  <si>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</si>
  <si>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</si>
  <si>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</si>
  <si>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</si>
  <si>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</si>
  <si>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</si>
  <si>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</si>
  <si>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</si>
  <si>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</si>
  <si>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</si>
  <si>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</si>
  <si>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</si>
  <si>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</si>
  <si>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</si>
  <si>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</si>
  <si>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</si>
  <si>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</si>
  <si>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</si>
  <si>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</si>
  <si>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</si>
  <si>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</si>
  <si>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</si>
  <si>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</si>
  <si>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</si>
  <si>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</si>
  <si>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</si>
  <si>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</si>
  <si>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</si>
  <si>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</si>
  <si>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</si>
  <si>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</si>
  <si>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</si>
  <si>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</si>
  <si>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</si>
  <si>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</si>
  <si>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</si>
  <si>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</si>
  <si>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</si>
  <si>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</si>
  <si>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</si>
  <si>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</si>
  <si>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</si>
  <si>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</si>
  <si>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</si>
  <si>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</si>
  <si>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</si>
  <si>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</si>
  <si>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</si>
  <si>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</si>
  <si>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</si>
  <si>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</si>
  <si>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</si>
  <si>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</si>
  <si>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</si>
  <si>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</si>
  <si>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</si>
  <si>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</si>
  <si>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</si>
  <si>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</si>
  <si>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</si>
  <si>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</si>
  <si>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</si>
  <si>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</si>
  <si>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</si>
  <si>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</si>
  <si>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</si>
  <si>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</si>
  <si>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</si>
  <si>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</si>
  <si>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</si>
  <si>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</si>
  <si>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</si>
  <si>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</si>
  <si>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</si>
  <si>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</si>
  <si>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</si>
  <si>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</si>
  <si>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</si>
  <si>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</si>
  <si>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</si>
  <si>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</si>
  <si>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</si>
  <si>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</si>
  <si>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</si>
  <si>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</si>
  <si>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</si>
  <si>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</si>
  <si>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</si>
  <si>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</si>
  <si>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</si>
  <si>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</si>
  <si>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</si>
  <si>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</si>
  <si>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</si>
  <si>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</si>
  <si>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</si>
  <si>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</si>
  <si>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</si>
  <si>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</si>
  <si>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</si>
  <si>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</si>
  <si>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</si>
  <si>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</si>
  <si>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</si>
  <si>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</si>
  <si>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</si>
  <si>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</si>
  <si>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</si>
  <si>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</si>
  <si>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</si>
  <si>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</si>
  <si>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</si>
  <si>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</si>
  <si>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</si>
  <si>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</si>
  <si>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</si>
  <si>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</si>
  <si>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</si>
  <si>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</si>
  <si>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</si>
  <si>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</si>
  <si>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</si>
  <si>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</si>
  <si>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</si>
  <si>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</si>
  <si>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</si>
  <si>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</si>
  <si>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</si>
  <si>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</si>
  <si>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</si>
  <si>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</si>
  <si>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</si>
  <si>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</si>
  <si>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</si>
  <si>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</si>
  <si>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</si>
  <si>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</si>
  <si>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</si>
  <si>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</si>
  <si>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</si>
  <si>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</si>
  <si>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</si>
  <si>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</si>
  <si>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</si>
  <si>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</si>
  <si>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</si>
  <si>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</si>
  <si>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</si>
  <si>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</si>
  <si>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</si>
  <si>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</si>
  <si>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</si>
  <si>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</si>
  <si>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</si>
  <si>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</si>
  <si>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</si>
  <si>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</si>
  <si>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</si>
  <si>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</si>
  <si>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</si>
  <si>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</si>
  <si>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</si>
  <si>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</si>
  <si>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</si>
  <si>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</si>
  <si>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</si>
  <si>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</si>
  <si>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</si>
  <si>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</si>
  <si>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</si>
  <si>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</si>
  <si>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</si>
  <si>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</si>
  <si>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</si>
  <si>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</si>
  <si>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</si>
  <si>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</si>
  <si>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</si>
  <si>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</si>
  <si>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</si>
  <si>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</si>
  <si>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</si>
  <si>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</si>
  <si>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</si>
  <si>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</si>
  <si>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</si>
  <si>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</si>
  <si>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</si>
  <si>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</si>
  <si>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</si>
  <si>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</si>
  <si>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</si>
  <si>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</si>
  <si>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</si>
  <si>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</si>
  <si>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</si>
  <si>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</si>
  <si>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</si>
  <si>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</si>
  <si>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</si>
  <si>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</si>
  <si>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</si>
  <si>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</si>
  <si>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</si>
  <si>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</si>
  <si>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</si>
  <si>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</si>
  <si>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</si>
  <si>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</si>
  <si>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</si>
  <si>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</si>
  <si>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</si>
  <si>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</si>
  <si>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</si>
  <si>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</si>
  <si>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</si>
  <si>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</si>
  <si>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</si>
  <si>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</si>
  <si>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</si>
  <si>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</si>
  <si>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</si>
  <si>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</si>
  <si>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</si>
  <si>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</si>
  <si>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</si>
  <si>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</si>
  <si>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</si>
  <si>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</si>
  <si>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</si>
  <si>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</si>
  <si>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</si>
  <si>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</si>
  <si>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</si>
  <si>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</si>
  <si>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</si>
  <si>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</si>
  <si>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</si>
  <si>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</si>
  <si>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</si>
  <si>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</si>
  <si>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</si>
  <si>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</si>
  <si>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</si>
  <si>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</si>
  <si>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</si>
  <si>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</si>
  <si>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</si>
  <si>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</si>
  <si>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</si>
  <si>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</si>
  <si>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</si>
  <si>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</si>
  <si>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</si>
  <si>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</si>
  <si>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</si>
  <si>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</si>
  <si>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</si>
  <si>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</si>
  <si>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</si>
  <si>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</si>
  <si>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</si>
  <si>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</si>
  <si>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</si>
  <si>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</si>
  <si>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</si>
  <si>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</si>
  <si>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</si>
  <si>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</si>
  <si>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</si>
  <si>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</si>
  <si>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</si>
  <si>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</si>
  <si>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</si>
  <si>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</si>
  <si>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</si>
  <si>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</si>
  <si>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</si>
  <si>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</si>
  <si>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</si>
  <si>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</si>
  <si>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</si>
  <si>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</si>
  <si>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</si>
  <si>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</si>
  <si>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</si>
  <si>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</si>
  <si>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</si>
  <si>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</si>
  <si>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</si>
  <si>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</si>
  <si>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</si>
  <si>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</si>
  <si>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</si>
  <si>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</si>
  <si>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</si>
  <si>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</si>
  <si>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</si>
  <si>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</si>
  <si>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</si>
  <si>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</si>
  <si>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</si>
  <si>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</si>
  <si>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</si>
  <si>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</si>
  <si>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</si>
  <si>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</si>
  <si>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</si>
  <si>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</si>
  <si>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</si>
  <si>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</si>
  <si>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</si>
  <si>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</si>
  <si>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</si>
  <si>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</si>
  <si>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</si>
  <si>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</si>
  <si>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</si>
  <si>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</si>
  <si>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</si>
  <si>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</si>
  <si>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</si>
  <si>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</si>
  <si>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</si>
  <si>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</si>
  <si>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</si>
  <si>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</si>
  <si>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</si>
  <si>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</si>
  <si>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</si>
  <si>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</si>
  <si>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</si>
  <si>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</si>
  <si>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</si>
  <si>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</si>
  <si>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</si>
  <si>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</si>
  <si>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</si>
  <si>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</si>
  <si>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</si>
  <si>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</si>
  <si>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</si>
  <si>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</si>
  <si>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</si>
  <si>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</si>
  <si>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</si>
  <si>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</si>
  <si>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</si>
  <si>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</si>
  <si>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</si>
  <si>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</si>
  <si>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</si>
  <si>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</si>
  <si>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</si>
  <si>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</si>
  <si>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</si>
  <si>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</si>
  <si>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</si>
  <si>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</si>
  <si>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</si>
  <si>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</si>
  <si>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</si>
  <si>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</si>
  <si>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</si>
  <si>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</si>
  <si>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</si>
  <si>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</si>
  <si>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</si>
  <si>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</si>
  <si>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</si>
  <si>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</si>
  <si>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</si>
  <si>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</si>
  <si>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</si>
  <si>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</si>
  <si>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</si>
  <si>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</si>
  <si>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</si>
  <si>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</si>
  <si>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</si>
  <si>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</si>
  <si>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</si>
  <si>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</si>
  <si>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</si>
  <si>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</si>
  <si>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</si>
  <si>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</si>
  <si>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</si>
  <si>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</si>
  <si>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</si>
  <si>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</si>
  <si>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</si>
  <si>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</si>
  <si>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</si>
  <si>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</si>
  <si>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</si>
  <si>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</si>
  <si>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</si>
  <si>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</si>
  <si>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</si>
  <si>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</si>
  <si>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</si>
  <si>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</si>
  <si>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</si>
  <si>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</si>
  <si>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</si>
  <si>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</si>
  <si>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</si>
  <si>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</si>
  <si>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</si>
  <si>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</si>
  <si>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</si>
  <si>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</si>
  <si>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</si>
  <si>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</si>
  <si>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</si>
  <si>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</si>
  <si>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</si>
  <si>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</si>
  <si>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</si>
  <si>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</si>
  <si>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</si>
  <si>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</si>
  <si>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</si>
  <si>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</si>
  <si>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</si>
  <si>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</si>
  <si>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</si>
  <si>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</si>
  <si>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</si>
  <si>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</si>
  <si>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</si>
  <si>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</si>
  <si>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</si>
  <si>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</si>
  <si>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</si>
  <si>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</si>
  <si>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</si>
  <si>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</si>
  <si>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</si>
  <si>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</si>
  <si>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</si>
  <si>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</si>
  <si>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</si>
  <si>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</si>
  <si>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</si>
  <si>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</si>
  <si>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</si>
  <si>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</si>
  <si>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</si>
  <si>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</si>
  <si>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</si>
  <si>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</si>
  <si>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</si>
  <si>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</si>
  <si>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</si>
  <si>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</si>
  <si>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</si>
  <si>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</si>
  <si>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</si>
  <si>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</si>
  <si>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</si>
  <si>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</si>
  <si>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</si>
  <si>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</si>
  <si>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</si>
  <si>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</si>
  <si>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</si>
  <si>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</si>
  <si>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</si>
  <si>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</si>
  <si>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</si>
  <si>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</si>
  <si>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</si>
  <si>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</si>
  <si>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</si>
  <si>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</si>
  <si>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</si>
  <si>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</si>
  <si>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</si>
  <si>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</si>
  <si>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</si>
  <si>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</si>
  <si>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</si>
  <si>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</si>
  <si>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</si>
  <si>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</si>
  <si>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</si>
  <si>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</si>
  <si>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</si>
  <si>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</si>
  <si>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</si>
  <si>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</si>
  <si>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</si>
  <si>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</si>
  <si>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</si>
  <si>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</si>
  <si>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</si>
  <si>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</si>
  <si>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</si>
  <si>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</si>
  <si>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</si>
  <si>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</si>
  <si>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</si>
  <si>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</si>
  <si>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</si>
  <si>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</si>
  <si>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</si>
  <si>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</si>
  <si>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</si>
  <si>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</si>
  <si>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</si>
  <si>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</si>
  <si>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</si>
  <si>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</si>
  <si>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</si>
  <si>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</si>
  <si>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</si>
  <si>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</si>
  <si>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</si>
  <si>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</si>
  <si>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</si>
  <si>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</si>
  <si>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</si>
  <si>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</si>
  <si>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</si>
  <si>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</si>
  <si>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</si>
  <si>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</si>
  <si>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</si>
  <si>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</si>
  <si>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</si>
  <si>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</si>
  <si>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</si>
  <si>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</si>
  <si>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</si>
  <si>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</si>
  <si>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</si>
  <si>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</si>
  <si>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</si>
  <si>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</si>
  <si>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</si>
  <si>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</si>
  <si>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</si>
  <si>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</si>
  <si>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</si>
  <si>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</si>
  <si>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</si>
  <si>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</si>
  <si>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</si>
  <si>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</si>
  <si>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</si>
  <si>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</si>
  <si>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</si>
  <si>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</si>
  <si>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</si>
  <si>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</si>
  <si>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</si>
  <si>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</si>
  <si>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</si>
  <si>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</si>
  <si>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</si>
  <si>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</si>
  <si>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</si>
  <si>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</si>
  <si>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</si>
  <si>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</si>
  <si>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</si>
  <si>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</si>
  <si>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</si>
  <si>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</si>
  <si>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</si>
  <si>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</si>
  <si>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</si>
  <si>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</si>
  <si>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</si>
  <si>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</si>
  <si>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</si>
  <si>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</si>
  <si>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</si>
  <si>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</si>
  <si>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</si>
  <si>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</si>
  <si>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</si>
  <si>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</si>
  <si>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</si>
  <si>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</si>
  <si>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</si>
  <si>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</si>
  <si>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</si>
  <si>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</si>
  <si>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</si>
  <si>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</si>
  <si>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</si>
  <si>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</si>
  <si>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</si>
  <si>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</si>
  <si>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</si>
  <si>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</si>
  <si>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</si>
  <si>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</si>
  <si>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</si>
  <si>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</si>
  <si>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</si>
  <si>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</si>
  <si>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</si>
  <si>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</si>
  <si>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</si>
  <si>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</si>
  <si>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</si>
  <si>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</si>
  <si>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</si>
  <si>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</si>
  <si>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</si>
  <si>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</si>
  <si>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</si>
  <si>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</si>
  <si>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</si>
  <si>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</si>
  <si>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</si>
  <si>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</si>
  <si>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</si>
  <si>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</si>
  <si>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</si>
  <si>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</si>
  <si>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</si>
  <si>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</si>
  <si>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</si>
  <si>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</si>
  <si>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</si>
  <si>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</si>
  <si>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</si>
  <si>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</si>
  <si>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</si>
  <si>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</si>
  <si>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</si>
  <si>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</si>
  <si>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</si>
  <si>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</si>
  <si>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</si>
  <si>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</si>
  <si>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</si>
  <si>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</si>
  <si>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</si>
  <si>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</si>
  <si>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</si>
  <si>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</si>
  <si>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</si>
  <si>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</si>
  <si>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</si>
  <si>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</si>
  <si>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</si>
  <si>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</si>
  <si>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</si>
  <si>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</si>
  <si>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</si>
  <si>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</si>
  <si>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</si>
  <si>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</si>
  <si>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</si>
  <si>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</si>
  <si>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</si>
  <si>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</si>
  <si>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</si>
  <si>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</si>
  <si>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</si>
  <si>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</si>
  <si>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</si>
  <si>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</si>
  <si>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</si>
  <si>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</si>
  <si>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</si>
  <si>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</si>
  <si>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</si>
  <si>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</si>
  <si>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</si>
  <si>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</si>
  <si>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</si>
  <si>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</si>
  <si>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</si>
  <si>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</si>
  <si>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</si>
  <si>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</si>
  <si>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</si>
  <si>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</si>
  <si>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</si>
  <si>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</si>
  <si>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</si>
  <si>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</si>
  <si>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</si>
  <si>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</si>
  <si>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</si>
  <si>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</si>
  <si>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</si>
  <si>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</si>
  <si>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</si>
  <si>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</si>
  <si>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</si>
  <si>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</si>
  <si>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</si>
  <si>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</si>
  <si>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</si>
  <si>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</si>
  <si>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</si>
  <si>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</si>
  <si>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</si>
  <si>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</si>
  <si>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</si>
  <si>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</si>
  <si>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</si>
  <si>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</si>
  <si>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</si>
  <si>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</si>
  <si>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</si>
  <si>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</si>
  <si>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</si>
  <si>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</si>
  <si>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</si>
  <si>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</si>
  <si>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</si>
  <si>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</si>
  <si>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</si>
  <si>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</si>
  <si>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</si>
  <si>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</si>
  <si>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</si>
  <si>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</si>
  <si>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</si>
  <si>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</si>
  <si>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</si>
  <si>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</si>
  <si>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</si>
  <si>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</si>
  <si>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</si>
  <si>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</si>
  <si>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</si>
  <si>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</si>
  <si>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</si>
  <si>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</si>
  <si>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</si>
  <si>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</si>
  <si>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</si>
  <si>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</si>
  <si>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</si>
  <si>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</si>
  <si>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</si>
  <si>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</si>
  <si>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</si>
  <si>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</si>
  <si>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</si>
  <si>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</si>
  <si>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</si>
  <si>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</si>
  <si>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</si>
  <si>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</si>
  <si>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</si>
  <si>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</si>
  <si>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</si>
  <si>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</si>
  <si>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</si>
  <si>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</si>
  <si>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</si>
  <si>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</si>
  <si>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</si>
  <si>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</si>
  <si>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</si>
  <si>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</si>
  <si>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</si>
  <si>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</si>
  <si>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</si>
  <si>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</si>
  <si>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</si>
  <si>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</si>
  <si>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</si>
  <si>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</si>
  <si>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</si>
  <si>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</si>
  <si>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</si>
  <si>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</si>
  <si>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</si>
  <si>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</si>
  <si>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</si>
  <si>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</si>
  <si>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</si>
  <si>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</si>
  <si>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</si>
  <si>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</si>
  <si>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</si>
  <si>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</si>
  <si>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</si>
  <si>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</si>
  <si>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</si>
  <si>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</si>
  <si>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</si>
  <si>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</si>
  <si>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</si>
  <si>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</si>
  <si>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</si>
  <si>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</si>
  <si>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</si>
  <si>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</si>
  <si>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</si>
  <si>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</si>
  <si>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</si>
  <si>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</si>
  <si>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</si>
  <si>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</si>
  <si>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</si>
  <si>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</si>
  <si>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</si>
  <si>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</si>
  <si>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</si>
  <si>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</si>
  <si>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</si>
  <si>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</si>
  <si>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</si>
  <si>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</si>
  <si>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</si>
  <si>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</si>
  <si>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</si>
  <si>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</si>
  <si>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</si>
  <si>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</si>
  <si>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</si>
  <si>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</si>
  <si>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</si>
  <si>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</si>
  <si>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</si>
  <si>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</si>
  <si>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</si>
  <si>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</si>
  <si>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</si>
  <si>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</si>
  <si>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</si>
  <si>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</si>
  <si>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</si>
  <si>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</si>
  <si>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</si>
  <si>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</si>
  <si>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</si>
  <si>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</si>
  <si>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</si>
  <si>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</si>
  <si>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</si>
  <si>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</si>
  <si>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</si>
  <si>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</si>
  <si>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</si>
  <si>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</si>
  <si>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</si>
  <si>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</si>
  <si>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</si>
  <si>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</si>
  <si>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</si>
  <si>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</si>
  <si>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</si>
  <si>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</si>
  <si>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</si>
  <si>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</si>
  <si>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</si>
  <si>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</si>
  <si>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</si>
  <si>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</si>
  <si>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</si>
  <si>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</si>
  <si>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</si>
  <si>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</si>
  <si>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</si>
  <si>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</si>
  <si>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</si>
  <si>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</si>
  <si>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</si>
  <si>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</si>
  <si>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</si>
  <si>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</si>
  <si>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</si>
  <si>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</si>
  <si>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</si>
  <si>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</si>
  <si>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</si>
  <si>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</si>
  <si>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</si>
  <si>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</si>
  <si>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</si>
  <si>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</si>
  <si>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</si>
  <si>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</si>
  <si>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</si>
  <si>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</si>
  <si>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</si>
  <si>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</si>
  <si>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</si>
  <si>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</si>
  <si>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</si>
  <si>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</si>
  <si>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</si>
  <si>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</si>
  <si>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</si>
  <si>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</si>
  <si>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</si>
  <si>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</si>
  <si>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</si>
  <si>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</si>
  <si>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</si>
  <si>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</si>
  <si>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</si>
  <si>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</si>
  <si>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</si>
  <si>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</si>
  <si>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</si>
  <si>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</si>
  <si>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</si>
  <si>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</si>
  <si>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</si>
  <si>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</si>
  <si>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</si>
  <si>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</si>
  <si>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</si>
  <si>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</si>
  <si>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</si>
  <si>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</si>
  <si>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</si>
  <si>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</si>
  <si>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</si>
  <si>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</si>
  <si>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</si>
  <si>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</si>
  <si>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</si>
  <si>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</si>
  <si>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</si>
  <si>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</si>
  <si>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</si>
  <si>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</si>
  <si>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</si>
  <si>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</si>
  <si>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</si>
  <si>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</si>
  <si>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</si>
  <si>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</si>
  <si>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</si>
  <si>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</si>
  <si>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</si>
  <si>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</si>
  <si>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</si>
  <si>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</si>
  <si>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</si>
  <si>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</si>
  <si>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</si>
  <si>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</si>
  <si>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</si>
  <si>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</si>
  <si>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</si>
  <si>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</si>
  <si>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</si>
  <si>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</si>
  <si>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</si>
  <si>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</si>
  <si>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</si>
  <si>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</si>
  <si>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</si>
  <si>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</si>
  <si>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</si>
  <si>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</si>
  <si>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</si>
  <si>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</si>
  <si>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</si>
  <si>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</si>
  <si>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</si>
  <si>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</si>
  <si>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</si>
  <si>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</si>
  <si>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</si>
  <si>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</si>
  <si>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</si>
  <si>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</si>
  <si>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</si>
  <si>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</si>
  <si>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</si>
  <si>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</si>
  <si>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</si>
  <si>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</si>
  <si>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</si>
  <si>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</si>
  <si>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</si>
  <si>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</si>
  <si>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</si>
  <si>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</si>
  <si>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</si>
  <si>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</si>
  <si>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</si>
  <si>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</si>
  <si>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</si>
  <si>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</si>
  <si>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</si>
  <si>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</si>
  <si>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</si>
  <si>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</si>
  <si>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</si>
  <si>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</si>
  <si>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</si>
  <si>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</si>
  <si>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</si>
  <si>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</si>
  <si>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</si>
  <si>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</si>
  <si>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</si>
  <si>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</si>
  <si>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</si>
  <si>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</si>
  <si>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</si>
  <si>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</si>
  <si>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</si>
  <si>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</si>
  <si>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</si>
  <si>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</si>
  <si>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</si>
  <si>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</si>
  <si>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</si>
  <si>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</si>
  <si>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</si>
  <si>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</si>
  <si>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</si>
  <si>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</si>
  <si>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</si>
  <si>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</si>
  <si>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</si>
  <si>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</si>
  <si>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</si>
  <si>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</si>
  <si>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</si>
  <si>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</si>
  <si>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</si>
  <si>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</si>
  <si>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</si>
  <si>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</si>
  <si>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</si>
  <si>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</si>
  <si>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</si>
  <si>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</si>
  <si>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</si>
  <si>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</si>
  <si>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</si>
  <si>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</si>
  <si>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</si>
  <si>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</si>
  <si>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</si>
  <si>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</si>
  <si>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</si>
  <si>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</si>
  <si>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</si>
  <si>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</si>
  <si>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</si>
  <si>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</si>
  <si>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</si>
  <si>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</si>
  <si>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</si>
  <si>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</si>
  <si>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</si>
  <si>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</si>
  <si>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</si>
  <si>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</si>
  <si>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</si>
  <si>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</si>
  <si>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</si>
  <si>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</si>
  <si>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</si>
  <si>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</si>
  <si>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</si>
  <si>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</si>
  <si>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</si>
  <si>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</si>
  <si>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</si>
  <si>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</si>
  <si>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</si>
  <si>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</si>
  <si>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</si>
  <si>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</si>
  <si>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</si>
  <si>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</si>
  <si>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</si>
  <si>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</si>
  <si>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</si>
  <si>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</si>
  <si>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</si>
  <si>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</si>
  <si>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</si>
  <si>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</si>
  <si>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</si>
  <si>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</si>
  <si>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</si>
  <si>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</si>
  <si>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</si>
  <si>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</si>
  <si>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</si>
  <si>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</si>
  <si>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</si>
  <si>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</si>
  <si>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</si>
  <si>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</si>
  <si>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</si>
  <si>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</si>
  <si>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</si>
  <si>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</si>
  <si>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</si>
  <si>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</si>
  <si>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</si>
  <si>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</si>
  <si>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</si>
  <si>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</si>
  <si>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</si>
  <si>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</si>
  <si>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</si>
  <si>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</si>
  <si>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</si>
  <si>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</si>
  <si>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</si>
  <si>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</si>
  <si>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</si>
  <si>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</si>
  <si>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</si>
  <si>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</si>
  <si>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</si>
  <si>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</si>
  <si>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</si>
  <si>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</si>
  <si>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</si>
  <si>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</si>
  <si>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</si>
  <si>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</si>
  <si>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</si>
  <si>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</si>
  <si>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</si>
  <si>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</si>
  <si>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</si>
  <si>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</si>
  <si>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</si>
  <si>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</si>
  <si>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</si>
  <si>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</si>
  <si>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</si>
  <si>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</si>
  <si>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</si>
  <si>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</si>
  <si>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</si>
  <si>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</si>
  <si>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</si>
  <si>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</si>
  <si>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</si>
  <si>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</si>
  <si>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</si>
  <si>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</si>
  <si>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</si>
  <si>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</si>
  <si>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</si>
  <si>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</si>
  <si>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</si>
  <si>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</si>
  <si>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</si>
  <si>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</si>
  <si>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</si>
  <si>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</si>
  <si>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</si>
  <si>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</si>
  <si>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</si>
  <si>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</si>
  <si>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</si>
  <si>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</si>
  <si>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</si>
  <si>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</si>
  <si>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</si>
  <si>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</si>
  <si>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</si>
  <si>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</si>
  <si>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</si>
  <si>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</si>
  <si>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</si>
  <si>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</si>
  <si>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</si>
  <si>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</si>
  <si>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</si>
  <si>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</si>
  <si>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</si>
  <si>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</si>
  <si>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</si>
  <si>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</si>
  <si>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</si>
  <si>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</si>
  <si>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</si>
  <si>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</si>
  <si>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</si>
  <si>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</si>
  <si>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</si>
  <si>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</si>
  <si>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</si>
  <si>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</si>
  <si>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</si>
  <si>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</si>
  <si>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</si>
  <si>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</si>
  <si>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</si>
  <si>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</si>
  <si>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</si>
  <si>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</si>
  <si>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</si>
  <si>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</si>
  <si>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</si>
  <si>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</si>
  <si>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</si>
  <si>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</si>
  <si>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</si>
  <si>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</si>
  <si>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</si>
  <si>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</si>
  <si>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</si>
  <si>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</si>
  <si>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</si>
  <si>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</si>
  <si>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</si>
  <si>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</si>
  <si>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</si>
  <si>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</si>
  <si>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</si>
  <si>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</si>
  <si>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</si>
  <si>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</si>
  <si>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</si>
  <si>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</si>
  <si>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</si>
  <si>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</si>
  <si>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</si>
  <si>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</si>
  <si>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</si>
  <si>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</si>
  <si>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</si>
  <si>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</si>
  <si>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</si>
  <si>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</si>
  <si>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</si>
  <si>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</si>
  <si>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</si>
  <si>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</si>
  <si>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</si>
  <si>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</si>
  <si>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</si>
  <si>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</si>
  <si>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</si>
  <si>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</si>
  <si>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</si>
  <si>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</si>
  <si>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</si>
  <si>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</si>
  <si>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</si>
  <si>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</si>
  <si>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</si>
  <si>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</si>
  <si>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</si>
  <si>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</si>
  <si>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</si>
  <si>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</si>
  <si>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</si>
  <si>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</si>
  <si>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</si>
  <si>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</si>
  <si>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</si>
  <si>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</si>
  <si>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</si>
  <si>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</si>
  <si>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</si>
  <si>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</si>
  <si>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</si>
  <si>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</si>
  <si>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</si>
  <si>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</si>
  <si>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</si>
  <si>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</si>
  <si>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</si>
  <si>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</si>
  <si>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</si>
  <si>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</si>
  <si>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</si>
  <si>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</si>
  <si>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</si>
  <si>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</si>
  <si>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</si>
  <si>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</si>
  <si>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</si>
  <si>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</si>
  <si>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</si>
  <si>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</si>
  <si>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</si>
  <si>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</si>
  <si>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</si>
  <si>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</si>
  <si>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</si>
  <si>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</si>
  <si>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</si>
  <si>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</si>
  <si>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</si>
  <si>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</si>
  <si>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</si>
  <si>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</si>
  <si>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</si>
  <si>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</si>
  <si>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</si>
  <si>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</si>
  <si>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</si>
  <si>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</si>
  <si>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</si>
  <si>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</si>
  <si>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</si>
  <si>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</si>
  <si>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</si>
  <si>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</si>
  <si>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</si>
  <si>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</si>
  <si>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</si>
  <si>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</si>
  <si>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</si>
  <si>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</si>
  <si>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</si>
  <si>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</si>
  <si>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</si>
  <si>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</si>
  <si>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</si>
  <si>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</si>
  <si>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</si>
  <si>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</si>
  <si>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</si>
  <si>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</si>
  <si>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</si>
  <si>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</si>
  <si>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</si>
  <si>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</si>
  <si>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</si>
  <si>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</si>
  <si>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</si>
  <si>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</si>
  <si>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</si>
  <si>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</si>
  <si>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</si>
  <si>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</si>
  <si>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</si>
  <si>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</si>
  <si>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</si>
  <si>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</si>
  <si>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</si>
  <si>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</si>
  <si>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</si>
  <si>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</si>
  <si>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</si>
  <si>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</si>
  <si>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</si>
  <si>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</si>
  <si>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</si>
  <si>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</si>
  <si>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</si>
  <si>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</si>
  <si>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</si>
  <si>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</si>
  <si>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</si>
  <si>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</si>
  <si>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</si>
  <si>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</si>
  <si>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</si>
  <si>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</si>
  <si>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</si>
  <si>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</si>
  <si>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</si>
  <si>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</si>
  <si>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</si>
  <si>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</si>
  <si>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</si>
  <si>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</si>
  <si>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</si>
  <si>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</si>
  <si>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</si>
  <si>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</si>
  <si>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</si>
  <si>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</si>
  <si>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</si>
  <si>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</si>
  <si>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</si>
  <si>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</si>
  <si>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</si>
  <si>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</si>
  <si>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</si>
  <si>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</si>
  <si>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</si>
  <si>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</si>
  <si>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</si>
  <si>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</si>
  <si>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</si>
  <si>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</si>
  <si>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</si>
  <si>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</si>
  <si>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</si>
  <si>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</si>
  <si>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</si>
  <si>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</si>
  <si>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</si>
  <si>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</si>
  <si>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</si>
  <si>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</si>
  <si>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</si>
  <si>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</si>
  <si>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</si>
  <si>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</si>
  <si>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</si>
  <si>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</si>
  <si>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</si>
  <si>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</si>
  <si>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</si>
  <si>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</si>
  <si>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</si>
  <si>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</si>
  <si>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</si>
  <si>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</si>
  <si>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</si>
  <si>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</si>
  <si>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</si>
  <si>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</si>
  <si>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</si>
  <si>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</si>
  <si>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</si>
  <si>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</si>
  <si>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</si>
  <si>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</si>
  <si>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</si>
  <si>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</si>
  <si>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</si>
  <si>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</si>
  <si>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</si>
  <si>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</si>
  <si>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</si>
  <si>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</si>
  <si>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</si>
  <si>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</si>
  <si>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</si>
  <si>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</si>
  <si>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</si>
  <si>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</si>
  <si>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</si>
  <si>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</si>
  <si>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</si>
  <si>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</si>
  <si>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</si>
  <si>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</si>
  <si>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</si>
  <si>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</si>
  <si>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</si>
  <si>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</si>
  <si>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</si>
  <si>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</si>
  <si>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</si>
  <si>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</si>
  <si>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</si>
  <si>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</si>
  <si>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</si>
  <si>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</si>
  <si>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</si>
  <si>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</si>
  <si>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</si>
  <si>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</si>
  <si>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</si>
  <si>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</si>
  <si>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</si>
  <si>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</si>
  <si>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</si>
  <si>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</si>
  <si>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</si>
  <si>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</si>
  <si>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</si>
  <si>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</si>
  <si>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</si>
  <si>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</si>
  <si>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</si>
  <si>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</si>
  <si>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</si>
  <si>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</si>
  <si>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</si>
  <si>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</si>
  <si>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</si>
  <si>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</si>
  <si>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</si>
  <si>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</si>
  <si>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</si>
  <si>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</si>
  <si>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</si>
  <si>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</si>
  <si>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</si>
  <si>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</si>
  <si>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</si>
  <si>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</si>
  <si>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</si>
  <si>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</si>
  <si>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</si>
  <si>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</si>
  <si>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</si>
  <si>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</si>
  <si>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</si>
  <si>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</si>
  <si>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</si>
  <si>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</si>
  <si>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</si>
  <si>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</si>
  <si>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</si>
  <si>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</si>
  <si>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</si>
  <si>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</si>
  <si>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</si>
  <si>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</si>
  <si>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</si>
  <si>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</si>
  <si>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</si>
  <si>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</si>
  <si>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</si>
  <si>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</si>
  <si>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</si>
  <si>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</si>
  <si>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</si>
  <si>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</si>
  <si>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</si>
  <si>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</si>
  <si>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</si>
  <si>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</si>
  <si>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</si>
  <si>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</si>
  <si>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</si>
  <si>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</si>
  <si>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</si>
  <si>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</si>
  <si>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</si>
  <si>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</si>
  <si>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</si>
  <si>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</si>
  <si>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</si>
  <si>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</si>
  <si>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</si>
  <si>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</si>
  <si>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</si>
  <si>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</si>
  <si>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</si>
  <si>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</si>
  <si>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</si>
  <si>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</si>
  <si>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</si>
  <si>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</si>
  <si>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</si>
  <si>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</si>
  <si>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</si>
  <si>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</si>
  <si>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</si>
  <si>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</si>
  <si>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</si>
  <si>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</si>
  <si>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</si>
  <si>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</si>
  <si>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</si>
  <si>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</si>
  <si>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</si>
  <si>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</si>
  <si>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</si>
  <si>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</si>
  <si>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</si>
  <si>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</si>
  <si>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</si>
  <si>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</si>
  <si>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</si>
  <si>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</si>
  <si>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</si>
  <si>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</si>
  <si>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</si>
  <si>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</si>
  <si>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</si>
  <si>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</si>
  <si>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</si>
  <si>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</si>
  <si>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</si>
  <si>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</si>
  <si>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</si>
  <si>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</si>
  <si>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</si>
  <si>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</si>
  <si>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</si>
  <si>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</si>
  <si>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</si>
  <si>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</si>
  <si>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</si>
  <si>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</si>
  <si>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</si>
  <si>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</si>
  <si>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</si>
  <si>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</si>
  <si>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</si>
  <si>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</si>
  <si>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</si>
  <si>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</si>
  <si>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</si>
  <si>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</si>
  <si>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</si>
  <si>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</si>
  <si>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</si>
  <si>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</si>
  <si>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</si>
  <si>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</si>
  <si>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</si>
  <si>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</si>
  <si>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</si>
  <si>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</si>
  <si>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</si>
  <si>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</si>
  <si>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</si>
  <si>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</si>
  <si>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</si>
  <si>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</si>
  <si>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</si>
  <si>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</si>
  <si>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</si>
  <si>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</si>
  <si>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</si>
  <si>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</si>
  <si>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</si>
  <si>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</si>
  <si>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</si>
  <si>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</si>
  <si>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</si>
  <si>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</si>
  <si>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</si>
  <si>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</si>
  <si>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</si>
  <si>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</si>
  <si>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</si>
  <si>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</si>
  <si>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</si>
  <si>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</si>
  <si>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</si>
  <si>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</si>
  <si>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</si>
  <si>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</si>
  <si>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</si>
  <si>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</si>
  <si>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</si>
  <si>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</si>
  <si>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</si>
  <si>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</si>
  <si>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</si>
  <si>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</si>
  <si>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</si>
  <si>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</si>
  <si>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</si>
  <si>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</si>
  <si>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</si>
  <si>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</si>
  <si>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</si>
  <si>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</si>
  <si>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</si>
  <si>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</si>
  <si>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</si>
  <si>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</si>
  <si>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</si>
  <si>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</si>
  <si>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</si>
  <si>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</si>
  <si>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</si>
  <si>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</si>
  <si>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</si>
  <si>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</si>
  <si>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</si>
  <si>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</si>
  <si>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</si>
  <si>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</si>
  <si>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</si>
  <si>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</si>
  <si>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</si>
  <si>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</si>
  <si>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</si>
  <si>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</si>
  <si>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</si>
  <si>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</si>
  <si>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</si>
  <si>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</si>
  <si>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</si>
  <si>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</si>
  <si>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</si>
  <si>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</si>
  <si>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</si>
  <si>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</si>
  <si>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</si>
  <si>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</si>
  <si>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</si>
  <si>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</si>
  <si>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</si>
  <si>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</si>
  <si>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</si>
  <si>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</si>
  <si>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</si>
  <si>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</si>
  <si>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</si>
  <si>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</si>
  <si>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</si>
  <si>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</si>
  <si>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</si>
  <si>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</si>
  <si>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</si>
  <si>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</si>
  <si>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</si>
  <si>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</si>
  <si>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</si>
  <si>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</si>
  <si>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</si>
  <si>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</si>
  <si>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</si>
  <si>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</si>
  <si>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</si>
  <si>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</si>
  <si>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</si>
  <si>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</si>
  <si>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</si>
  <si>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</si>
  <si>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</si>
  <si>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</si>
  <si>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</si>
  <si>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</si>
  <si>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</si>
  <si>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</si>
  <si>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</si>
  <si>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</si>
  <si>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</si>
  <si>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</si>
  <si>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</si>
  <si>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</si>
  <si>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</si>
  <si>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</si>
  <si>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</si>
  <si>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</si>
  <si>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</si>
  <si>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</si>
  <si>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</si>
  <si>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</si>
  <si>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</si>
  <si>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</si>
  <si>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</si>
  <si>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</si>
  <si>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</si>
  <si>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</si>
  <si>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</si>
  <si>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</si>
  <si>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</si>
  <si>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</si>
  <si>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</si>
  <si>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</si>
  <si>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</si>
  <si>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</si>
  <si>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</si>
  <si>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</si>
  <si>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</si>
  <si>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</si>
  <si>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</si>
  <si>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</si>
  <si>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</si>
  <si>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</si>
  <si>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</si>
  <si>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</si>
  <si>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</si>
  <si>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</si>
  <si>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</si>
  <si>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</si>
  <si>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</si>
  <si>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</si>
  <si>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</si>
  <si>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</si>
  <si>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</si>
  <si>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</si>
  <si>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</si>
  <si>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</si>
  <si>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</si>
  <si>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</si>
  <si>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</si>
  <si>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</si>
  <si>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</si>
  <si>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</si>
  <si>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</si>
  <si>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</si>
  <si>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</si>
  <si>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</si>
  <si>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</si>
  <si>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</si>
  <si>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</si>
  <si>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</si>
  <si>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</si>
  <si>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</si>
  <si>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</si>
  <si>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</si>
  <si>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</si>
  <si>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</si>
  <si>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</si>
  <si>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</si>
  <si>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</si>
  <si>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</si>
  <si>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</si>
  <si>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</si>
  <si>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</si>
  <si>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</si>
  <si>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</si>
  <si>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</si>
  <si>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</si>
  <si>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</si>
  <si>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</si>
  <si>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</si>
  <si>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</si>
  <si>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</si>
  <si>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</si>
  <si>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</si>
  <si>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</si>
  <si>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</si>
  <si>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</si>
  <si>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</si>
  <si>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</si>
  <si>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</si>
  <si>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</si>
  <si>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</si>
  <si>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</si>
  <si>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</si>
  <si>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</si>
  <si>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</si>
  <si>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</si>
  <si>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</si>
  <si>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</si>
  <si>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</si>
  <si>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</si>
  <si>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</si>
  <si>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</si>
  <si>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</si>
  <si>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</si>
  <si>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</si>
  <si>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</si>
  <si>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</si>
  <si>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</si>
  <si>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</si>
  <si>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</si>
  <si>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</si>
  <si>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</si>
  <si>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</si>
  <si>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</si>
  <si>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</si>
  <si>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</si>
  <si>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</si>
  <si>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</si>
  <si>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</si>
  <si>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</si>
  <si>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</si>
  <si>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</si>
  <si>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</si>
  <si>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</si>
  <si>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</si>
  <si>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</si>
  <si>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</si>
  <si>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</si>
  <si>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</si>
  <si>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</si>
  <si>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</si>
  <si>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</si>
  <si>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</si>
  <si>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</si>
  <si>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</si>
  <si>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</si>
  <si>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</si>
  <si>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</si>
  <si>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</si>
  <si>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</si>
  <si>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</si>
  <si>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</si>
  <si>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</si>
  <si>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</si>
  <si>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</si>
  <si>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</si>
  <si>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</si>
  <si>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</si>
  <si>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</si>
  <si>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</si>
  <si>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</si>
  <si>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</si>
  <si>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</si>
  <si>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</si>
  <si>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</si>
  <si>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</si>
  <si>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</si>
  <si>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</si>
  <si>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</si>
  <si>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</si>
  <si>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</si>
  <si>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</si>
  <si>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</si>
  <si>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</si>
  <si>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</si>
  <si>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</si>
  <si>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</si>
  <si>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</si>
  <si>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</si>
  <si>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</si>
  <si>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</si>
  <si>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</si>
  <si>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</si>
  <si>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</si>
  <si>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</si>
  <si>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</si>
  <si>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</si>
  <si>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</si>
  <si>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</si>
  <si>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</si>
  <si>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</si>
  <si>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</si>
  <si>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</si>
  <si>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</si>
  <si>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</si>
  <si>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</si>
  <si>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</si>
  <si>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</si>
  <si>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</si>
  <si>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</si>
  <si>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</si>
  <si>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</si>
  <si>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</si>
  <si>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</si>
  <si>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</si>
  <si>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</si>
  <si>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</si>
  <si>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</si>
  <si>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</si>
  <si>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</si>
  <si>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</si>
  <si>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</si>
  <si>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</si>
  <si>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</si>
  <si>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</si>
  <si>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</si>
  <si>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</si>
  <si>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</si>
  <si>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</si>
  <si>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</si>
  <si>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</si>
  <si>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</si>
  <si>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</si>
  <si>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</si>
  <si>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</si>
  <si>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</si>
  <si>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</si>
  <si>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</si>
  <si>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</si>
  <si>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</si>
  <si>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</si>
  <si>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</si>
  <si>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</si>
  <si>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</si>
  <si>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</si>
  <si>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</si>
  <si>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</si>
  <si>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</si>
  <si>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</si>
  <si>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</si>
  <si>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</si>
  <si>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</si>
  <si>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</si>
  <si>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</si>
  <si>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</si>
  <si>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</si>
  <si>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</si>
  <si>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</si>
  <si>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</si>
  <si>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</si>
  <si>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</si>
  <si>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</si>
  <si>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</si>
  <si>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</si>
  <si>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</si>
  <si>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</si>
  <si>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</si>
  <si>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</si>
  <si>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</si>
  <si>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</si>
  <si>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</si>
  <si>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</si>
  <si>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</si>
  <si>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</si>
  <si>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</si>
  <si>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</si>
  <si>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</si>
  <si>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</si>
  <si>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</si>
  <si>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</si>
  <si>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</si>
  <si>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</si>
  <si>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</si>
  <si>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</si>
  <si>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</si>
  <si>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</si>
  <si>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</si>
  <si>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</si>
  <si>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</si>
  <si>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</si>
  <si>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</si>
  <si>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</si>
  <si>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</si>
  <si>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</si>
  <si>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</si>
  <si>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</si>
  <si>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</si>
  <si>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</si>
  <si>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</si>
  <si>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</si>
  <si>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</si>
  <si>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</si>
  <si>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</si>
  <si>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</si>
  <si>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</si>
  <si>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</si>
  <si>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</si>
  <si>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</si>
  <si>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</si>
  <si>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</si>
  <si>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</si>
  <si>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</si>
  <si>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</si>
  <si>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</si>
  <si>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</si>
  <si>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</si>
  <si>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</si>
  <si>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</si>
  <si>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</si>
  <si>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</si>
  <si>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</si>
  <si>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</si>
  <si>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</si>
  <si>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</si>
  <si>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</si>
  <si>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</si>
  <si>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</si>
  <si>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</si>
  <si>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</si>
  <si>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</si>
  <si>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</si>
  <si>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</si>
  <si>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</si>
  <si>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</si>
  <si>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</si>
  <si>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</si>
  <si>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</si>
  <si>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</si>
  <si>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</si>
  <si>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</si>
  <si>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</si>
  <si>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</si>
  <si>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</si>
  <si>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</si>
  <si>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</si>
  <si>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</si>
  <si>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</si>
  <si>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</si>
  <si>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</si>
  <si>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</si>
  <si>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</si>
  <si>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</si>
  <si>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</si>
  <si>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</si>
  <si>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</si>
  <si>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</si>
  <si>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</si>
  <si>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</si>
  <si>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</si>
  <si>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</si>
  <si>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</si>
  <si>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</si>
  <si>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</si>
  <si>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</si>
  <si>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</si>
  <si>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</si>
  <si>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</si>
  <si>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</si>
  <si>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</si>
  <si>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</si>
  <si>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</si>
  <si>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</si>
  <si>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</si>
  <si>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</si>
  <si>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</si>
  <si>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</si>
  <si>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</si>
  <si>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</si>
  <si>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</si>
  <si>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</si>
  <si>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</si>
  <si>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</si>
  <si>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</si>
  <si>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</si>
  <si>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</si>
  <si>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</si>
  <si>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</si>
  <si>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</si>
  <si>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</si>
  <si>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</si>
  <si>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</si>
  <si>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</si>
  <si>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</si>
  <si>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</si>
  <si>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</si>
  <si>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</si>
  <si>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</si>
  <si>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</si>
  <si>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</si>
  <si>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</si>
  <si>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</si>
  <si>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</si>
  <si>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</si>
  <si>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</si>
  <si>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</si>
  <si>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</si>
  <si>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</si>
  <si>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</si>
  <si>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</si>
  <si>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</si>
  <si>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</si>
  <si>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</si>
  <si>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</si>
  <si>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</si>
  <si>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</si>
  <si>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</si>
  <si>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</si>
  <si>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</si>
  <si>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</si>
  <si>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</si>
  <si>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</si>
  <si>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</si>
  <si>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</si>
  <si>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</si>
  <si>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</si>
  <si>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</si>
  <si>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</si>
  <si>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</si>
  <si>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</si>
  <si>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</si>
  <si>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</si>
  <si>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</si>
  <si>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</si>
  <si>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</si>
  <si>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</si>
  <si>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</si>
  <si>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</si>
  <si>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</si>
  <si>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</si>
  <si>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</si>
  <si>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</si>
  <si>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</si>
  <si>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</si>
  <si>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</si>
  <si>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</si>
  <si>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</si>
  <si>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</si>
  <si>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</si>
  <si>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</si>
  <si>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</si>
  <si>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</si>
  <si>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</si>
  <si>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</si>
  <si>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</si>
  <si>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</si>
  <si>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</si>
  <si>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</si>
  <si>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</si>
  <si>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</si>
  <si>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</si>
  <si>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</si>
  <si>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</si>
  <si>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</si>
  <si>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</si>
  <si>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</si>
  <si>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</si>
  <si>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</si>
  <si>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</si>
  <si>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</si>
  <si>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</si>
  <si>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</si>
  <si>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</si>
  <si>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</si>
  <si>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</si>
  <si>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</si>
  <si>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</si>
  <si>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</si>
  <si>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</si>
  <si>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</si>
  <si>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</si>
  <si>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</si>
  <si>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</si>
  <si>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</si>
  <si>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</si>
  <si>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</si>
  <si>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</si>
  <si>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</si>
  <si>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</si>
  <si>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</si>
  <si>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</si>
  <si>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</si>
  <si>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</si>
  <si>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</si>
  <si>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</si>
  <si>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</si>
  <si>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</si>
  <si>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</si>
  <si>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</si>
  <si>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</si>
  <si>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</si>
  <si>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</si>
  <si>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</si>
  <si>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</si>
  <si>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</si>
  <si>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</si>
  <si>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</si>
  <si>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</si>
  <si>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</si>
  <si>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</si>
  <si>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</si>
  <si>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</si>
  <si>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</si>
  <si>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</si>
  <si>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</si>
  <si>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</si>
  <si>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</si>
  <si>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</si>
  <si>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</si>
  <si>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</si>
  <si>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</si>
  <si>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</si>
  <si>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</si>
  <si>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</si>
  <si>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</si>
  <si>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</si>
  <si>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</si>
  <si>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</si>
  <si>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</si>
  <si>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</si>
  <si>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</si>
  <si>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</si>
  <si>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</si>
  <si>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</si>
  <si>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</si>
  <si>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</si>
  <si>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</si>
  <si>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</si>
  <si>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</si>
  <si>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</si>
  <si>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</si>
  <si>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</si>
  <si>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</si>
  <si>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</si>
  <si>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</si>
  <si>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</si>
  <si>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</si>
  <si>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</si>
  <si>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</si>
  <si>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</si>
  <si>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</si>
  <si>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</si>
  <si>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</si>
  <si>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</si>
  <si>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</si>
  <si>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</si>
  <si>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</si>
  <si>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</si>
  <si>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</si>
  <si>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</si>
  <si>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</si>
  <si>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</si>
  <si>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</si>
  <si>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</si>
  <si>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</si>
  <si>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</si>
  <si>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</si>
  <si>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</si>
  <si>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</si>
  <si>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</si>
  <si>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</si>
  <si>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</si>
  <si>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</si>
  <si>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</si>
  <si>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</si>
  <si>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</si>
  <si>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</si>
  <si>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</si>
  <si>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</si>
  <si>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</si>
  <si>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</si>
  <si>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</si>
  <si>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</si>
  <si>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</si>
  <si>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</si>
  <si>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</si>
  <si>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</si>
  <si>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</si>
  <si>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</si>
  <si>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</si>
  <si>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</si>
  <si>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</si>
  <si>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</si>
  <si>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</si>
  <si>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</si>
  <si>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</si>
  <si>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</si>
  <si>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</si>
  <si>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</si>
  <si>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</si>
  <si>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</si>
  <si>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</si>
  <si>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</si>
  <si>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</si>
  <si>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</si>
  <si>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</si>
  <si>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</si>
  <si>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</si>
  <si>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</si>
  <si>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</si>
  <si>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</si>
  <si>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</si>
  <si>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</si>
  <si>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</si>
  <si>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</si>
  <si>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</si>
  <si>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</si>
  <si>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</si>
  <si>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</si>
  <si>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</si>
  <si>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</si>
  <si>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</si>
  <si>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</si>
  <si>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</si>
  <si>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</si>
  <si>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</si>
  <si>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</si>
  <si>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</si>
  <si>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</si>
  <si>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</si>
  <si>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</si>
  <si>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</si>
  <si>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</si>
  <si>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</si>
  <si>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</si>
  <si>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</si>
  <si>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</si>
  <si>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</si>
  <si>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</si>
  <si>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</si>
  <si>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</si>
  <si>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</si>
  <si>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</si>
  <si>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</si>
  <si>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</si>
  <si>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</si>
  <si>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</si>
  <si>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</si>
  <si>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</si>
  <si>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</si>
  <si>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</si>
  <si>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</si>
  <si>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</si>
  <si>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</si>
  <si>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</si>
  <si>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</si>
  <si>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</si>
  <si>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</si>
  <si>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</si>
  <si>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</si>
  <si>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</si>
  <si>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</si>
  <si>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</si>
  <si>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</si>
  <si>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</si>
  <si>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</si>
  <si>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</si>
  <si>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</si>
  <si>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</si>
  <si>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</si>
  <si>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</si>
  <si>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</si>
  <si>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</si>
  <si>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</si>
  <si>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</si>
  <si>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</si>
  <si>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</si>
  <si>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</si>
  <si>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</si>
  <si>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</si>
  <si>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</si>
  <si>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</si>
  <si>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</si>
  <si>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</si>
  <si>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</si>
  <si>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</si>
  <si>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</si>
  <si>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</si>
  <si>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</si>
  <si>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</si>
  <si>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</si>
  <si>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</si>
  <si>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</si>
  <si>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</si>
  <si>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</si>
  <si>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</si>
  <si>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</si>
  <si>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</si>
  <si>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</si>
  <si>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</si>
  <si>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</si>
  <si>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</si>
  <si>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</si>
  <si>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</si>
  <si>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</si>
  <si>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</si>
  <si>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</si>
  <si>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</si>
  <si>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</si>
  <si>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</si>
  <si>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</si>
  <si>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</si>
  <si>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</si>
  <si>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</si>
  <si>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</si>
  <si>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</si>
  <si>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</si>
  <si>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</si>
  <si>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</si>
  <si>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</si>
  <si>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</si>
  <si>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</si>
  <si>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</si>
  <si>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</si>
  <si>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</si>
  <si>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</si>
  <si>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</si>
  <si>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</si>
  <si>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</si>
  <si>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</si>
  <si>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</si>
  <si>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</si>
  <si>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</si>
  <si>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</si>
  <si>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</si>
  <si>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</si>
  <si>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</si>
  <si>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</si>
  <si>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</si>
  <si>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</si>
  <si>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</si>
  <si>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</si>
  <si>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</si>
  <si>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</si>
  <si>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</si>
  <si>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</si>
  <si>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</si>
  <si>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</si>
  <si>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</si>
  <si>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</si>
  <si>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</si>
  <si>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</si>
  <si>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</si>
  <si>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</si>
  <si>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</si>
  <si>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</si>
  <si>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</si>
  <si>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</si>
  <si>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</si>
  <si>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</si>
  <si>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</si>
  <si>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</si>
  <si>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</si>
  <si>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</si>
  <si>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</si>
  <si>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</si>
  <si>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</si>
  <si>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</si>
  <si>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</si>
  <si>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</si>
  <si>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</si>
  <si>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</si>
  <si>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</si>
  <si>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</si>
  <si>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</si>
  <si>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</si>
  <si>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</si>
  <si>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</si>
  <si>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</si>
  <si>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</si>
  <si>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</si>
  <si>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</si>
  <si>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</si>
  <si>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</si>
  <si>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</si>
  <si>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</si>
  <si>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</si>
  <si>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</si>
  <si>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</si>
  <si>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</si>
  <si>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</si>
  <si>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</si>
  <si>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</si>
  <si>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</si>
  <si>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</si>
  <si>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</si>
  <si>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</si>
  <si>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</si>
  <si>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</si>
  <si>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</si>
  <si>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</si>
  <si>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</si>
  <si>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</si>
  <si>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</si>
  <si>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</si>
  <si>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</si>
  <si>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</si>
  <si>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</si>
  <si>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</si>
  <si>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</si>
  <si>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</si>
  <si>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</si>
  <si>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</si>
  <si>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</si>
  <si>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</si>
  <si>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</si>
  <si>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</si>
  <si>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</si>
  <si>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</si>
  <si>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</si>
  <si>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</si>
  <si>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</si>
  <si>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</si>
  <si>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</si>
  <si>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</si>
  <si>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</si>
  <si>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</si>
  <si>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</si>
  <si>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</si>
  <si>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</si>
  <si>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</si>
  <si>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</si>
  <si>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</si>
  <si>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</si>
  <si>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</si>
  <si>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</si>
  <si>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</si>
  <si>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</si>
  <si>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</si>
  <si>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</si>
  <si>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</si>
  <si>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</si>
  <si>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</si>
  <si>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</si>
  <si>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</si>
  <si>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</si>
  <si>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</si>
  <si>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</si>
  <si>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</si>
  <si>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</si>
  <si>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</si>
  <si>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</si>
  <si>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</si>
  <si>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</si>
  <si>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</si>
  <si>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</si>
  <si>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</si>
  <si>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</si>
  <si>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</si>
  <si>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</si>
  <si>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</si>
  <si>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</si>
  <si>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</si>
  <si>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</si>
  <si>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</si>
  <si>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</si>
  <si>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</si>
  <si>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</si>
  <si>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</si>
  <si>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</si>
  <si>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</si>
  <si>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</si>
  <si>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</si>
  <si>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</si>
  <si>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</si>
  <si>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</si>
  <si>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</si>
  <si>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</si>
  <si>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</si>
  <si>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</si>
  <si>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</si>
  <si>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</si>
  <si>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</si>
  <si>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</si>
  <si>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</si>
  <si>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</si>
  <si>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</si>
  <si>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</si>
  <si>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</si>
  <si>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</si>
  <si>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</si>
  <si>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</si>
  <si>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</si>
  <si>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</si>
  <si>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</si>
  <si>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</si>
  <si>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</si>
  <si>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</si>
  <si>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</si>
  <si>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</si>
  <si>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</si>
  <si>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</si>
  <si>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</si>
  <si>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</si>
  <si>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</si>
  <si>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</si>
  <si>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</si>
  <si>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</si>
  <si>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</si>
  <si>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</si>
  <si>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</si>
  <si>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</si>
  <si>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</si>
  <si>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</si>
  <si>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</si>
  <si>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</si>
  <si>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</si>
  <si>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</si>
  <si>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</si>
  <si>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</si>
  <si>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</si>
  <si>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</si>
  <si>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</si>
  <si>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</si>
  <si>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</si>
  <si>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</si>
  <si>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</si>
  <si>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</si>
  <si>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</si>
  <si>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</si>
  <si>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</si>
  <si>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</si>
  <si>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</si>
  <si>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</si>
  <si>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</si>
  <si>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</si>
  <si>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</si>
  <si>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</si>
  <si>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</si>
  <si>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</si>
  <si>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</si>
  <si>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</si>
  <si>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</si>
  <si>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</si>
  <si>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</si>
  <si>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</si>
  <si>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</si>
  <si>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</si>
  <si>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</si>
  <si>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</si>
  <si>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</si>
  <si>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</si>
  <si>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</si>
  <si>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</si>
  <si>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</si>
  <si>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</si>
  <si>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</si>
  <si>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</si>
  <si>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</si>
  <si>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</si>
  <si>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</si>
  <si>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</si>
  <si>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</si>
  <si>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</si>
  <si>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</si>
  <si>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</si>
  <si>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</si>
  <si>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</si>
  <si>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</si>
  <si>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</si>
  <si>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</si>
  <si>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</si>
  <si>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</si>
  <si>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</si>
  <si>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</si>
  <si>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</si>
  <si>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</si>
  <si>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</si>
  <si>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</si>
  <si>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</si>
  <si>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</si>
  <si>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</si>
  <si>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</si>
  <si>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</si>
  <si>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</si>
  <si>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</si>
  <si>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</si>
  <si>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</si>
  <si>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</si>
  <si>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</si>
  <si>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</si>
  <si>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</si>
  <si>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</si>
  <si>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</si>
  <si>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</si>
  <si>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</si>
  <si>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</si>
  <si>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</si>
  <si>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</si>
  <si>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</si>
  <si>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</si>
  <si>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</si>
  <si>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</si>
  <si>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</si>
  <si>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</si>
  <si>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</si>
  <si>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</si>
  <si>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</si>
  <si>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</si>
  <si>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</si>
  <si>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</si>
  <si>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</si>
  <si>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</si>
  <si>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</si>
  <si>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</si>
  <si>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</si>
  <si>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</si>
  <si>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</si>
  <si>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</si>
  <si>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</si>
  <si>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</si>
  <si>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</si>
  <si>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</si>
  <si>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</si>
  <si>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</si>
  <si>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</si>
  <si>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</si>
  <si>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</si>
  <si>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</si>
  <si>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</si>
  <si>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</si>
  <si>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</si>
  <si>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</si>
  <si>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</si>
  <si>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</si>
  <si>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</si>
  <si>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</si>
  <si>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</si>
  <si>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</si>
  <si>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</si>
  <si>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</si>
  <si>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</si>
  <si>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</si>
  <si>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</si>
  <si>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</si>
  <si>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</si>
  <si>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</si>
  <si>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</si>
  <si>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</si>
  <si>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</si>
  <si>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</si>
  <si>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</si>
  <si>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</si>
  <si>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</si>
  <si>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</si>
  <si>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</si>
  <si>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</si>
  <si>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</si>
  <si>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</si>
  <si>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</si>
  <si>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</si>
  <si>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</si>
  <si>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</si>
  <si>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</si>
  <si>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</si>
  <si>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</si>
  <si>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</si>
  <si>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</si>
  <si>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</si>
  <si>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</si>
  <si>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</si>
  <si>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</si>
  <si>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</si>
  <si>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</si>
  <si>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</si>
  <si>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</si>
  <si>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</si>
  <si>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</si>
  <si>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</si>
  <si>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</si>
  <si>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</si>
  <si>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</si>
  <si>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</si>
  <si>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</si>
  <si>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</si>
  <si>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</si>
  <si>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</si>
  <si>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</si>
  <si>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</si>
  <si>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</si>
  <si>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</si>
  <si>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</si>
  <si>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</si>
  <si>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</si>
  <si>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</si>
  <si>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</si>
  <si>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</si>
  <si>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</si>
  <si>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</si>
  <si>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</si>
  <si>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</si>
  <si>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</si>
  <si>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</si>
  <si>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</si>
  <si>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</si>
  <si>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</si>
  <si>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</si>
  <si>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</si>
  <si>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</si>
  <si>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</si>
  <si>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</si>
  <si>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</si>
  <si>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</si>
  <si>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</si>
  <si>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</si>
  <si>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</si>
  <si>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</si>
  <si>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</si>
  <si>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</si>
  <si>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</si>
  <si>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</si>
  <si>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</si>
  <si>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</si>
  <si>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</si>
  <si>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</si>
  <si>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</si>
  <si>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</si>
  <si>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</si>
  <si>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</si>
  <si>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</si>
  <si>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</si>
  <si>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</si>
  <si>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</si>
  <si>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</si>
  <si>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</si>
  <si>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</si>
  <si>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</si>
  <si>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</si>
  <si>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</si>
  <si>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</si>
  <si>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</si>
  <si>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</si>
  <si>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</si>
  <si>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</si>
  <si>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</si>
  <si>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</si>
  <si>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</si>
  <si>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</si>
  <si>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</si>
  <si>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</si>
  <si>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</si>
  <si>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</si>
  <si>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</si>
  <si>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</si>
  <si>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</si>
  <si>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</si>
  <si>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</si>
  <si>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</si>
  <si>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</si>
  <si>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</si>
  <si>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</si>
  <si>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</si>
  <si>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</si>
  <si>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</si>
  <si>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</si>
  <si>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</si>
  <si>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</si>
  <si>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</si>
  <si>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</si>
  <si>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</si>
  <si>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</si>
  <si>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</si>
  <si>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</si>
  <si>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</si>
  <si>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</si>
  <si>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</si>
  <si>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</si>
  <si>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</si>
  <si>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</si>
  <si>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</si>
  <si>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</si>
  <si>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</si>
  <si>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</si>
  <si>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</si>
  <si>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</si>
  <si>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</si>
  <si>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</si>
  <si>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</si>
  <si>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</si>
  <si>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</si>
  <si>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</si>
  <si>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</si>
  <si>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</si>
  <si>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</si>
  <si>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</si>
  <si>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</si>
  <si>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</si>
  <si>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</si>
  <si>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</si>
  <si>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</si>
  <si>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</si>
  <si>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</si>
  <si>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</si>
  <si>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</si>
  <si>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</si>
  <si>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</si>
  <si>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</si>
  <si>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</si>
  <si>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</si>
  <si>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</si>
  <si>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</si>
  <si>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</si>
  <si>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</si>
  <si>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</si>
  <si>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</si>
  <si>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</si>
  <si>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</si>
  <si>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</si>
  <si>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</si>
  <si>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</si>
  <si>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</si>
  <si>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</si>
  <si>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</si>
  <si>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</si>
  <si>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</si>
  <si>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</si>
  <si>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</si>
  <si>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</si>
  <si>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</si>
  <si>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</si>
  <si>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</si>
  <si>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</si>
  <si>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</si>
  <si>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</si>
  <si>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</si>
  <si>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</si>
  <si>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</si>
  <si>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</si>
  <si>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</si>
  <si>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</si>
  <si>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</si>
  <si>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</si>
  <si>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</si>
  <si>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</si>
  <si>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</si>
  <si>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</si>
  <si>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</si>
  <si>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</si>
  <si>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</si>
  <si>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</si>
  <si>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</si>
  <si>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</si>
  <si>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</si>
  <si>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</si>
  <si>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</si>
  <si>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</si>
  <si>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</si>
  <si>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</si>
  <si>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</si>
  <si>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</si>
  <si>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</si>
  <si>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</si>
  <si>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</si>
  <si>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</si>
  <si>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</si>
  <si>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</si>
  <si>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</si>
  <si>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</si>
  <si>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</si>
  <si>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</si>
  <si>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</si>
  <si>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</si>
  <si>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</si>
  <si>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</si>
  <si>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</si>
  <si>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</si>
  <si>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</si>
  <si>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</si>
  <si>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</si>
  <si>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</si>
  <si>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</si>
  <si>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</si>
  <si>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</si>
  <si>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</si>
  <si>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</si>
  <si>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</si>
  <si>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</si>
  <si>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</si>
  <si>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</si>
  <si>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</si>
  <si>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</si>
  <si>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</si>
  <si>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</si>
  <si>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</si>
  <si>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</si>
  <si>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</si>
  <si>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</si>
  <si>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</si>
  <si>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</si>
  <si>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</si>
  <si>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</si>
  <si>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</si>
  <si>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</si>
  <si>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</si>
  <si>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</si>
  <si>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</si>
  <si>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</si>
  <si>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</si>
  <si>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</si>
  <si>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</si>
  <si>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</si>
  <si>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</si>
  <si>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</si>
  <si>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</si>
  <si>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</si>
  <si>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</si>
  <si>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</si>
  <si>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</si>
  <si>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</si>
  <si>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</si>
  <si>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</si>
  <si>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</si>
  <si>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</si>
  <si>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</si>
  <si>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</si>
  <si>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</si>
  <si>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</si>
  <si>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</si>
  <si>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</si>
  <si>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</si>
  <si>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</si>
  <si>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</si>
  <si>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</si>
  <si>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</si>
  <si>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</si>
  <si>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</si>
  <si>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</si>
  <si>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</si>
  <si>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</si>
  <si>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</si>
  <si>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</si>
  <si>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</si>
  <si>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</si>
  <si>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</si>
  <si>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</si>
  <si>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</si>
  <si>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</si>
  <si>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</si>
  <si>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</si>
  <si>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</si>
  <si>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</si>
  <si>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</si>
  <si>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</si>
  <si>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</si>
  <si>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</si>
  <si>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</si>
  <si>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</si>
  <si>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</si>
  <si>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</si>
  <si>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</si>
  <si>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</si>
  <si>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</si>
  <si>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</si>
  <si>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</si>
  <si>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</si>
  <si>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</si>
  <si>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</si>
  <si>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</si>
  <si>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</si>
  <si>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</si>
  <si>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</si>
  <si>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</si>
  <si>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</si>
  <si>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</si>
  <si>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</si>
  <si>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</si>
  <si>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</si>
  <si>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</si>
  <si>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</si>
  <si>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</si>
  <si>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</si>
  <si>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</si>
  <si>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</si>
  <si>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</si>
  <si>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</si>
  <si>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</si>
  <si>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</si>
  <si>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</si>
  <si>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</si>
  <si>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</si>
  <si>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</si>
  <si>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</si>
  <si>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</si>
  <si>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</si>
  <si>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</si>
  <si>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</si>
  <si>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</si>
  <si>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</si>
  <si>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</si>
  <si>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</si>
  <si>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</si>
  <si>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</si>
  <si>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</si>
  <si>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</si>
  <si>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</si>
  <si>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</si>
  <si>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</si>
  <si>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</si>
  <si>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</si>
  <si>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</si>
  <si>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</si>
  <si>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</si>
  <si>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</si>
  <si>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</si>
  <si>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</si>
  <si>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</si>
  <si>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</si>
  <si>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</si>
  <si>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</si>
  <si>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</si>
  <si>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</si>
  <si>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</si>
  <si>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</si>
  <si>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</si>
  <si>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</si>
  <si>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</si>
  <si>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</si>
  <si>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</si>
  <si>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</si>
  <si>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</si>
  <si>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</si>
  <si>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</si>
  <si>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</si>
  <si>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</si>
  <si>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</si>
  <si>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</si>
  <si>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</si>
  <si>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</si>
  <si>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</si>
  <si>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</si>
  <si>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</si>
  <si>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</si>
  <si>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</si>
  <si>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</si>
  <si>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</si>
  <si>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</si>
  <si>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</si>
  <si>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</si>
  <si>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</si>
  <si>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</si>
  <si>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</si>
  <si>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</si>
  <si>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</si>
  <si>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</si>
  <si>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</si>
  <si>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</si>
  <si>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</si>
  <si>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</si>
  <si>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</si>
  <si>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</si>
  <si>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</si>
  <si>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</si>
  <si>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</si>
  <si>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</si>
  <si>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</si>
  <si>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</si>
  <si>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</si>
  <si>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</si>
  <si>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</si>
  <si>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</si>
  <si>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</si>
  <si>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</si>
  <si>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</si>
  <si>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</si>
  <si>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</si>
  <si>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</si>
  <si>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</si>
  <si>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</si>
  <si>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</si>
  <si>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</si>
  <si>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</si>
  <si>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</si>
  <si>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</si>
  <si>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</si>
  <si>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</si>
  <si>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</si>
  <si>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</si>
  <si>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</si>
  <si>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</si>
  <si>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</si>
  <si>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</si>
  <si>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</si>
  <si>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</si>
  <si>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</si>
  <si>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</si>
  <si>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</si>
  <si>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</si>
  <si>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</si>
  <si>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</si>
  <si>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</si>
  <si>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</si>
  <si>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</si>
  <si>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</si>
  <si>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</si>
  <si>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</si>
  <si>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</si>
  <si>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</si>
  <si>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</si>
  <si>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</si>
  <si>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</si>
  <si>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</si>
  <si>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</si>
  <si>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</si>
  <si>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</si>
  <si>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</si>
  <si>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</si>
  <si>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</si>
  <si>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</si>
  <si>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</si>
  <si>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</si>
  <si>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</si>
  <si>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</si>
  <si>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</si>
  <si>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</si>
  <si>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</si>
  <si>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</si>
  <si>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</si>
  <si>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</si>
  <si>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</si>
  <si>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</si>
  <si>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</si>
  <si>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</si>
  <si>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</si>
  <si>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</si>
  <si>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</si>
  <si>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</si>
  <si>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</si>
  <si>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</si>
  <si>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</si>
  <si>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</si>
  <si>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</si>
  <si>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</si>
  <si>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</si>
  <si>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</si>
  <si>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</si>
  <si>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</si>
  <si>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</si>
  <si>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</si>
  <si>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</si>
  <si>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</si>
  <si>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</si>
  <si>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</si>
  <si>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</si>
  <si>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</si>
  <si>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</si>
  <si>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</si>
  <si>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</si>
  <si>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</si>
  <si>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</si>
  <si>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</si>
  <si>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</si>
  <si>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</si>
  <si>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</si>
  <si>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</si>
  <si>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</si>
  <si>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</si>
  <si>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</si>
  <si>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</si>
  <si>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</si>
  <si>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</si>
  <si>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</si>
  <si>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</si>
  <si>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</si>
  <si>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</si>
  <si>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</si>
  <si>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</si>
  <si>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</si>
  <si>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</si>
  <si>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</si>
  <si>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</si>
  <si>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</si>
  <si>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</si>
  <si>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</si>
  <si>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</si>
  <si>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</si>
  <si>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</si>
  <si>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</si>
  <si>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</si>
  <si>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</si>
  <si>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</si>
  <si>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</si>
  <si>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</si>
  <si>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</si>
  <si>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</si>
  <si>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</si>
  <si>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</si>
  <si>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</si>
  <si>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</si>
  <si>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</si>
  <si>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</si>
  <si>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</si>
  <si>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</si>
  <si>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</si>
  <si>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</si>
  <si>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</si>
  <si>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</si>
  <si>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</si>
  <si>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</si>
  <si>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</si>
  <si>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</si>
  <si>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</si>
  <si>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</si>
  <si>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</si>
  <si>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</si>
  <si>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</si>
  <si>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</si>
  <si>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</si>
  <si>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</si>
  <si>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</si>
  <si>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</si>
  <si>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</si>
  <si>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</si>
  <si>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</si>
  <si>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</si>
  <si>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</si>
  <si>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</si>
  <si>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</si>
  <si>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</si>
  <si>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</si>
  <si>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</si>
  <si>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</si>
  <si>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</si>
  <si>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</si>
  <si>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</si>
  <si>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</si>
  <si>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</si>
  <si>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</si>
  <si>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</si>
  <si>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</si>
  <si>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</si>
  <si>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</si>
  <si>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</si>
  <si>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</si>
  <si>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</si>
  <si>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</si>
  <si>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</si>
  <si>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</si>
  <si>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</si>
  <si>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</si>
  <si>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</si>
  <si>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</si>
  <si>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</si>
  <si>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</si>
  <si>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</si>
  <si>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</si>
  <si>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</si>
  <si>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</si>
  <si>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</si>
  <si>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</si>
  <si>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</si>
  <si>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</si>
  <si>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</si>
  <si>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</si>
  <si>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</si>
  <si>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</si>
  <si>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</si>
  <si>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</si>
  <si>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</si>
  <si>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</si>
  <si>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</si>
  <si>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</si>
  <si>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</si>
  <si>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</si>
  <si>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</si>
  <si>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</si>
  <si>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</si>
  <si>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</si>
  <si>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</si>
  <si>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</si>
  <si>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</si>
  <si>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</si>
  <si>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</si>
  <si>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</si>
  <si>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</si>
  <si>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</si>
  <si>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</si>
  <si>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</si>
  <si>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</si>
  <si>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</si>
  <si>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</si>
  <si>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</si>
  <si>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</si>
  <si>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</si>
  <si>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</si>
  <si>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</si>
  <si>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</si>
  <si>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</si>
  <si>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</si>
  <si>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</si>
  <si>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</si>
  <si>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</si>
  <si>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</si>
  <si>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</si>
  <si>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</si>
  <si>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</si>
  <si>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</si>
  <si>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</si>
  <si>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</si>
  <si>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</si>
  <si>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</si>
  <si>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</si>
  <si>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</si>
  <si>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</si>
  <si>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</si>
  <si>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</si>
  <si>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</si>
  <si>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</si>
  <si>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</si>
  <si>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</si>
  <si>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</si>
  <si>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</si>
  <si>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</si>
  <si>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</si>
  <si>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</si>
  <si>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</si>
  <si>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</si>
  <si>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</si>
  <si>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</si>
  <si>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</si>
  <si>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</si>
  <si>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</si>
  <si>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</si>
  <si>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</si>
  <si>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</si>
  <si>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</si>
  <si>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</si>
  <si>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</si>
  <si>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</si>
  <si>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</si>
  <si>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</si>
  <si>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</si>
  <si>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</si>
  <si>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</si>
  <si>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</si>
  <si>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</si>
  <si>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</si>
  <si>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</si>
  <si>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</si>
  <si>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</si>
  <si>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</si>
  <si>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</si>
  <si>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</si>
  <si>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</si>
  <si>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</si>
  <si>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</si>
  <si>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</si>
  <si>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</si>
  <si>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</si>
  <si>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</si>
  <si>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</si>
  <si>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</si>
  <si>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</si>
  <si>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</si>
  <si>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</si>
  <si>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</si>
  <si>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</si>
  <si>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</si>
  <si>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</si>
  <si>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</si>
  <si>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</si>
  <si>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</si>
  <si>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</si>
  <si>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</si>
  <si>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</si>
  <si>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</si>
  <si>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</si>
  <si>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</si>
  <si>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</si>
  <si>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</si>
  <si>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</si>
  <si>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</si>
  <si>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</si>
  <si>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</si>
  <si>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</si>
  <si>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</si>
  <si>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</si>
  <si>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</si>
  <si>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</si>
  <si>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</si>
  <si>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</si>
  <si>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</si>
  <si>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</si>
  <si>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</si>
  <si>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</si>
  <si>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</si>
  <si>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</si>
  <si>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</si>
  <si>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</si>
  <si>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</si>
  <si>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</si>
  <si>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</si>
  <si>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</si>
  <si>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</si>
  <si>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</si>
  <si>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</si>
  <si>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</si>
  <si>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</si>
  <si>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</si>
  <si>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</si>
  <si>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</si>
  <si>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</si>
  <si>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</si>
  <si>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</si>
  <si>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</si>
  <si>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</si>
  <si>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</si>
  <si>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</si>
  <si>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</si>
  <si>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</si>
  <si>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</si>
  <si>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</si>
  <si>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</si>
  <si>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</si>
  <si>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</si>
  <si>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</si>
  <si>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</si>
  <si>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</si>
  <si>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</si>
  <si>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</si>
  <si>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</si>
  <si>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</si>
  <si>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</si>
  <si>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</si>
  <si>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</si>
  <si>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</si>
  <si>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</si>
  <si>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</si>
  <si>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</si>
  <si>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</si>
  <si>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</si>
  <si>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</si>
  <si>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</si>
  <si>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</si>
  <si>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</si>
  <si>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</si>
  <si>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</si>
  <si>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</si>
  <si>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</si>
  <si>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</si>
  <si>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</si>
  <si>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</si>
  <si>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</si>
  <si>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</si>
  <si>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</si>
  <si>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</si>
  <si>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</si>
  <si>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</si>
  <si>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</si>
  <si>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</si>
  <si>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</si>
  <si>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</si>
  <si>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</si>
  <si>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</si>
  <si>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</si>
  <si>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</si>
  <si>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</si>
  <si>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</si>
  <si>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</si>
  <si>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</si>
  <si>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</si>
  <si>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</si>
  <si>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</si>
  <si>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</si>
  <si>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</si>
  <si>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</si>
  <si>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</si>
  <si>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</si>
  <si>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</si>
  <si>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</si>
  <si>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</si>
  <si>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</si>
  <si>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</si>
  <si>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</si>
  <si>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</si>
  <si>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</si>
  <si>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</si>
  <si>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</si>
  <si>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</si>
  <si>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</si>
  <si>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</si>
  <si>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</si>
  <si>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</si>
  <si>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</si>
  <si>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</si>
  <si>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</si>
  <si>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</si>
  <si>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</si>
  <si>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</si>
  <si>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</si>
  <si>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</si>
  <si>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</si>
  <si>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</si>
  <si>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</si>
  <si>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</si>
  <si>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</si>
  <si>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</si>
  <si>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</si>
  <si>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</si>
  <si>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</si>
  <si>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</si>
  <si>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</si>
  <si>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</si>
  <si>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</si>
  <si>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</si>
  <si>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</si>
  <si>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</si>
  <si>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</si>
  <si>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</si>
  <si>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</si>
  <si>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</si>
  <si>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</si>
  <si>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</si>
  <si>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</si>
  <si>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</si>
  <si>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</si>
  <si>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</si>
  <si>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</si>
  <si>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</si>
  <si>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</si>
  <si>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</si>
  <si>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</si>
  <si>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</si>
  <si>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</si>
  <si>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</si>
  <si>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</si>
  <si>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</si>
  <si>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</si>
  <si>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</si>
  <si>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</si>
  <si>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</si>
  <si>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</si>
  <si>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</si>
  <si>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</si>
  <si>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</si>
  <si>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</si>
  <si>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</si>
  <si>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</si>
  <si>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</si>
  <si>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</si>
  <si>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</si>
  <si>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</si>
  <si>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</si>
  <si>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</si>
  <si>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</si>
  <si>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</si>
  <si>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</si>
  <si>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</si>
  <si>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</si>
  <si>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</si>
  <si>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</si>
  <si>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</si>
  <si>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</si>
  <si>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</si>
  <si>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</si>
  <si>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</si>
  <si>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</si>
  <si>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</si>
  <si>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</si>
  <si>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</si>
  <si>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</si>
  <si>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</si>
  <si>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</si>
  <si>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</si>
  <si>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</si>
  <si>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</si>
  <si>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</si>
  <si>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</si>
  <si>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</si>
  <si>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</si>
  <si>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</si>
  <si>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</si>
  <si>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</si>
  <si>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</si>
  <si>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</si>
  <si>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</si>
  <si>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</si>
  <si>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</si>
  <si>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</si>
  <si>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</si>
  <si>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</si>
  <si>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</si>
  <si>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</si>
  <si>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</si>
  <si>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</si>
  <si>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</si>
  <si>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</si>
  <si>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</si>
  <si>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</si>
  <si>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</si>
  <si>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</si>
  <si>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</si>
  <si>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</si>
  <si>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</si>
  <si>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</si>
  <si>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</si>
  <si>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</si>
  <si>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</si>
  <si>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</si>
  <si>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</si>
  <si>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</si>
  <si>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</si>
  <si>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</si>
  <si>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</si>
  <si>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</si>
  <si>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</si>
  <si>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</si>
  <si>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</si>
  <si>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</si>
  <si>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</si>
  <si>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</si>
  <si>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</si>
  <si>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</si>
  <si>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</si>
  <si>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</si>
  <si>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</si>
  <si>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</si>
  <si>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</si>
  <si>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</si>
  <si>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</si>
  <si>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</si>
  <si>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</si>
  <si>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</si>
  <si>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</si>
  <si>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</si>
  <si>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</si>
  <si>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</si>
  <si>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</si>
  <si>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</si>
  <si>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</si>
  <si>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</si>
  <si>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</si>
  <si>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</si>
  <si>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</si>
  <si>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</si>
  <si>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</si>
  <si>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</si>
  <si>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</si>
  <si>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</si>
  <si>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</si>
  <si>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</si>
  <si>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</si>
  <si>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</si>
  <si>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</si>
  <si>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</si>
  <si>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</si>
  <si>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</si>
  <si>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</si>
  <si>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</si>
  <si>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</si>
  <si>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</si>
  <si>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</si>
  <si>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</si>
  <si>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</si>
  <si>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</si>
  <si>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</si>
  <si>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</si>
  <si>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</si>
  <si>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</si>
  <si>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</si>
  <si>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</si>
  <si>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</si>
  <si>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</si>
  <si>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</si>
  <si>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</si>
  <si>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</si>
  <si>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</si>
  <si>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</si>
  <si>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</si>
  <si>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</si>
  <si>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</si>
  <si>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</si>
  <si>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</si>
  <si>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</si>
  <si>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</si>
  <si>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</si>
  <si>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</si>
  <si>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</si>
  <si>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</si>
  <si>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</si>
  <si>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</si>
  <si>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</si>
  <si>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</si>
  <si>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</si>
  <si>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</si>
  <si>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</si>
  <si>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</si>
  <si>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</si>
  <si>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</si>
  <si>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</si>
  <si>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</si>
  <si>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</si>
  <si>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</si>
  <si>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</si>
  <si>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</si>
  <si>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</si>
  <si>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</si>
  <si>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</si>
  <si>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</si>
  <si>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</si>
  <si>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</si>
  <si>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</si>
  <si>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</si>
  <si>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</si>
  <si>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</si>
  <si>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</si>
  <si>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</si>
  <si>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</si>
  <si>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</si>
  <si>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</si>
  <si>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</si>
  <si>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</si>
  <si>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</si>
  <si>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</si>
  <si>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</si>
  <si>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</si>
  <si>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</si>
  <si>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</si>
  <si>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</si>
  <si>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</si>
  <si>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</si>
  <si>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</si>
  <si>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</si>
  <si>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</si>
  <si>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</si>
  <si>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</si>
  <si>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</si>
  <si>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</si>
  <si>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</si>
  <si>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</si>
  <si>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</si>
  <si>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</si>
  <si>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</si>
  <si>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</si>
  <si>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</si>
  <si>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</si>
  <si>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</si>
  <si>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</si>
  <si>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</si>
  <si>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</si>
  <si>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</si>
  <si>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</si>
  <si>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</si>
  <si>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</si>
  <si>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</si>
  <si>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</si>
  <si>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</si>
  <si>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</si>
  <si>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</si>
  <si>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</si>
  <si>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</si>
  <si>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</si>
  <si>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</si>
  <si>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</si>
  <si>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</si>
  <si>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</si>
  <si>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</si>
  <si>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</si>
  <si>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</si>
  <si>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</si>
  <si>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</si>
  <si>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</si>
  <si>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</si>
  <si>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</si>
  <si>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</si>
  <si>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</si>
  <si>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</si>
  <si>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</si>
  <si>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</si>
  <si>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</si>
  <si>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</si>
  <si>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</si>
  <si>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</si>
  <si>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</si>
  <si>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</si>
  <si>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</si>
  <si>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</si>
  <si>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</si>
  <si>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</si>
  <si>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</si>
  <si>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</si>
  <si>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</si>
  <si>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</si>
  <si>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</si>
  <si>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</si>
  <si>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</si>
  <si>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</si>
  <si>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</si>
  <si>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</si>
  <si>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</si>
  <si>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</si>
  <si>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</si>
  <si>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</si>
  <si>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</si>
  <si>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</si>
  <si>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</si>
  <si>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</si>
  <si>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</si>
  <si>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</si>
  <si>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</si>
  <si>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</si>
  <si>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</si>
  <si>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</si>
  <si>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</si>
  <si>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</si>
  <si>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</si>
  <si>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</si>
  <si>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</si>
  <si>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</si>
  <si>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</si>
  <si>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</si>
  <si>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</si>
  <si>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</si>
  <si>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</si>
  <si>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</si>
  <si>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</si>
  <si>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</si>
  <si>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</si>
  <si>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</si>
  <si>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</si>
  <si>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</si>
  <si>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</si>
  <si>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</si>
  <si>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</si>
  <si>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</si>
  <si>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</si>
  <si>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</si>
  <si>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</si>
  <si>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</si>
  <si>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</si>
  <si>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</si>
  <si>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</si>
  <si>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</si>
  <si>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</si>
  <si>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</si>
  <si>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</si>
  <si>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</si>
  <si>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</si>
  <si>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</si>
  <si>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</si>
  <si>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</si>
  <si>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</si>
  <si>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</si>
  <si>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</si>
  <si>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</si>
  <si>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</si>
  <si>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</si>
  <si>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</si>
  <si>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</si>
  <si>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</si>
  <si>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</si>
  <si>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</si>
  <si>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</si>
  <si>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</si>
  <si>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</si>
  <si>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</si>
  <si>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</si>
  <si>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</si>
  <si>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</si>
  <si>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</si>
  <si>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</si>
  <si>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</si>
  <si>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</si>
  <si>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</si>
  <si>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</si>
  <si>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</si>
  <si>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</si>
  <si>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</si>
  <si>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</si>
  <si>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</si>
  <si>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</si>
  <si>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</si>
  <si>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</si>
  <si>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</si>
  <si>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</si>
  <si>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</si>
  <si>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</si>
  <si>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</si>
  <si>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</si>
  <si>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</si>
  <si>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</si>
  <si>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</si>
  <si>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</si>
  <si>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</si>
  <si>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</si>
  <si>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</si>
  <si>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</si>
  <si>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</si>
  <si>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</si>
  <si>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</si>
  <si>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</si>
  <si>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</si>
  <si>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</si>
  <si>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</si>
  <si>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</si>
  <si>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</si>
  <si>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</si>
  <si>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</si>
  <si>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</si>
  <si>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</si>
  <si>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</si>
  <si>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</si>
  <si>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</si>
  <si>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</si>
  <si>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</si>
  <si>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</si>
  <si>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</si>
  <si>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</si>
  <si>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</si>
  <si>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</si>
  <si>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</si>
  <si>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</si>
  <si>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</si>
  <si>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</si>
  <si>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</si>
  <si>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</si>
  <si>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</si>
  <si>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</si>
  <si>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</si>
  <si>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</si>
  <si>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</si>
  <si>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</si>
  <si>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</si>
  <si>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</si>
  <si>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</si>
  <si>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</si>
  <si>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</si>
  <si>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</si>
  <si>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</si>
  <si>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</si>
  <si>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</si>
  <si>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</si>
  <si>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</si>
  <si>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</si>
  <si>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</si>
  <si>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</si>
  <si>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</si>
  <si>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</si>
  <si>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</si>
  <si>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</si>
  <si>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</si>
  <si>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</si>
  <si>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</si>
  <si>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</si>
  <si>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</si>
  <si>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</si>
  <si>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</si>
  <si>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</si>
  <si>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</si>
  <si>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</si>
  <si>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</si>
  <si>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</si>
  <si>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</si>
  <si>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</si>
  <si>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</si>
  <si>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</si>
  <si>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</si>
  <si>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</si>
  <si>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</si>
  <si>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</si>
  <si>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</si>
  <si>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</si>
  <si>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</si>
  <si>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</si>
  <si>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</si>
  <si>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</si>
  <si>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</si>
  <si>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</si>
  <si>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</si>
  <si>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</si>
  <si>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</si>
  <si>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</si>
  <si>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</si>
  <si>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</si>
  <si>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</si>
  <si>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</si>
  <si>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</si>
  <si>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</si>
  <si>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</si>
  <si>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</si>
  <si>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</si>
  <si>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</si>
  <si>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</si>
  <si>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</si>
  <si>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</si>
  <si>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</si>
  <si>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</si>
  <si>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</si>
  <si>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</si>
  <si>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</si>
  <si>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</si>
  <si>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</si>
  <si>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</si>
  <si>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</si>
  <si>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</si>
  <si>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</si>
  <si>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</si>
  <si>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</si>
  <si>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</si>
  <si>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</si>
  <si>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</si>
  <si>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</si>
  <si>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</si>
  <si>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</si>
  <si>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</si>
  <si>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</si>
  <si>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</si>
  <si>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</si>
  <si>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</si>
  <si>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</si>
  <si>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</si>
  <si>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</si>
  <si>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</si>
  <si>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</si>
  <si>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</si>
  <si>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</si>
  <si>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</si>
  <si>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</si>
  <si>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</si>
  <si>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</si>
  <si>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</si>
  <si>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</si>
  <si>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</si>
  <si>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</si>
  <si>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</si>
  <si>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</si>
  <si>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</si>
  <si>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</si>
  <si>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</si>
  <si>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</si>
  <si>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</si>
  <si>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</si>
  <si>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</si>
  <si>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</si>
  <si>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</si>
  <si>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</si>
  <si>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</si>
  <si>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</si>
  <si>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</si>
  <si>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</si>
  <si>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</si>
  <si>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</si>
  <si>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</si>
  <si>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</si>
  <si>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</si>
  <si>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</si>
  <si>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</si>
  <si>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</si>
  <si>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</si>
  <si>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</si>
  <si>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</si>
  <si>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</si>
  <si>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</si>
  <si>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</si>
  <si>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</si>
  <si>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</si>
  <si>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</si>
  <si>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</si>
  <si>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</si>
  <si>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</si>
  <si>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</si>
  <si>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</si>
  <si>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</si>
  <si>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</si>
  <si>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</si>
  <si>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</si>
  <si>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</si>
  <si>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</si>
  <si>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</si>
  <si>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</si>
  <si>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</si>
  <si>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</si>
  <si>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</si>
  <si>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</si>
  <si>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</si>
  <si>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</si>
  <si>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</si>
  <si>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</si>
  <si>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</si>
  <si>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</si>
  <si>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</si>
  <si>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</si>
  <si>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</si>
  <si>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</si>
  <si>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</si>
  <si>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</si>
  <si>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</si>
  <si>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</si>
  <si>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</si>
  <si>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</si>
  <si>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</si>
  <si>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</si>
  <si>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</si>
  <si>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</si>
  <si>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</si>
  <si>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</si>
  <si>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</si>
  <si>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</si>
  <si>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</si>
  <si>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</si>
  <si>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</si>
  <si>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</si>
  <si>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</si>
  <si>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</si>
  <si>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</si>
  <si>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</si>
  <si>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</si>
  <si>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</si>
  <si>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</si>
  <si>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</si>
  <si>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</si>
  <si>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</si>
  <si>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</si>
  <si>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</si>
  <si>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</si>
  <si>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</si>
  <si>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</si>
  <si>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</si>
  <si>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</si>
  <si>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</si>
  <si>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</si>
  <si>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</si>
  <si>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</si>
  <si>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</si>
  <si>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</si>
  <si>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</si>
  <si>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</si>
  <si>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</si>
  <si>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</si>
  <si>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</si>
  <si>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</si>
  <si>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</si>
  <si>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</si>
  <si>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</si>
  <si>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</si>
  <si>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</si>
  <si>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</si>
  <si>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</si>
  <si>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</si>
  <si>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</si>
  <si>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</si>
  <si>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</si>
  <si>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</si>
  <si>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</si>
  <si>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</si>
  <si>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</si>
  <si>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</si>
  <si>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</si>
  <si>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</si>
  <si>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</si>
  <si>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</si>
  <si>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</si>
  <si>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</si>
  <si>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</si>
  <si>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</si>
  <si>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</si>
  <si>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</si>
  <si>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</si>
  <si>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</si>
  <si>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</si>
  <si>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</si>
  <si>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</si>
  <si>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</si>
  <si>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</si>
  <si>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</si>
  <si>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</si>
  <si>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</si>
  <si>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</si>
  <si>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</si>
  <si>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</si>
  <si>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</si>
  <si>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</si>
  <si>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</si>
  <si>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</si>
  <si>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</si>
  <si>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</si>
  <si>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</si>
  <si>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</si>
  <si>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</si>
  <si>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</si>
  <si>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</si>
  <si>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</si>
  <si>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</si>
  <si>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</si>
  <si>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</si>
  <si>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</si>
  <si>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</si>
  <si>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</si>
  <si>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</si>
  <si>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</si>
  <si>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</si>
  <si>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</si>
  <si>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</si>
  <si>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</si>
  <si>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</si>
  <si>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</si>
  <si>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</si>
  <si>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</si>
  <si>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</si>
  <si>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</si>
  <si>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</si>
  <si>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</si>
  <si>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</si>
  <si>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</si>
  <si>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</si>
  <si>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</si>
  <si>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</si>
  <si>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</si>
  <si>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</si>
  <si>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</si>
  <si>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</si>
  <si>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</si>
  <si>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</si>
  <si>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</si>
  <si>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</si>
  <si>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</si>
  <si>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</si>
  <si>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</si>
  <si>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</si>
  <si>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</si>
  <si>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</si>
  <si>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</si>
  <si>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</si>
  <si>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</si>
  <si>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</si>
  <si>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</si>
  <si>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</si>
  <si>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</si>
  <si>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</si>
  <si>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</si>
  <si>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</si>
  <si>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</si>
  <si>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</si>
  <si>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</si>
  <si>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</si>
  <si>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</si>
  <si>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</si>
  <si>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</si>
  <si>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</si>
  <si>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</si>
  <si>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</si>
  <si>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</si>
  <si>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</si>
  <si>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</si>
  <si>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</si>
  <si>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</si>
  <si>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</si>
  <si>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</si>
  <si>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</si>
  <si>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</si>
  <si>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</si>
  <si>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</si>
  <si>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</si>
  <si>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</si>
  <si>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</si>
  <si>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</si>
  <si>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</si>
  <si>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</si>
  <si>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</si>
  <si>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</si>
  <si>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</si>
  <si>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</si>
  <si>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</si>
  <si>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</si>
  <si>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</si>
  <si>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</si>
  <si>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</si>
  <si>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</si>
  <si>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</si>
  <si>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</si>
  <si>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</si>
  <si>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</si>
  <si>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</si>
  <si>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</si>
  <si>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</si>
  <si>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</si>
  <si>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</si>
  <si>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</si>
  <si>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</si>
  <si>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</si>
  <si>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</si>
  <si>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</si>
  <si>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</si>
  <si>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</si>
  <si>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</si>
  <si>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</si>
  <si>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</si>
  <si>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</si>
  <si>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</si>
  <si>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</si>
  <si>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</si>
  <si>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</si>
  <si>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</si>
  <si>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</si>
  <si>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</si>
  <si>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</si>
  <si>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</si>
  <si>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</si>
  <si>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</si>
  <si>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</si>
  <si>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</si>
  <si>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</si>
  <si>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</si>
  <si>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</si>
  <si>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</si>
  <si>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</si>
  <si>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</si>
  <si>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</si>
  <si>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</si>
  <si>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</si>
  <si>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</si>
  <si>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</si>
  <si>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</si>
  <si>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</si>
  <si>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</si>
  <si>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</si>
  <si>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</si>
  <si>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</si>
  <si>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</si>
  <si>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</si>
  <si>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</si>
  <si>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</si>
  <si>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</si>
  <si>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</si>
  <si>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</si>
  <si>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</si>
  <si>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</si>
  <si>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</si>
  <si>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</si>
  <si>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</si>
  <si>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</si>
  <si>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</si>
  <si>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</si>
  <si>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</si>
  <si>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</si>
  <si>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</si>
  <si>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</si>
  <si>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</si>
  <si>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</si>
  <si>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</si>
  <si>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</si>
  <si>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</si>
  <si>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</si>
  <si>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</si>
  <si>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</si>
  <si>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</si>
  <si>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</si>
  <si>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</si>
  <si>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</si>
  <si>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</si>
  <si>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</si>
  <si>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</si>
  <si>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</si>
  <si>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</si>
  <si>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</si>
  <si>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</si>
  <si>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</si>
  <si>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</si>
  <si>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</si>
  <si>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</si>
  <si>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</si>
  <si>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</si>
  <si>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</si>
  <si>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</si>
  <si>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</si>
  <si>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</si>
  <si>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</si>
  <si>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</si>
  <si>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</si>
  <si>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</si>
  <si>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</si>
  <si>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</si>
  <si>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</si>
  <si>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</si>
  <si>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</si>
  <si>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</si>
  <si>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</si>
  <si>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</si>
  <si>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</si>
  <si>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</si>
  <si>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</si>
  <si>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</si>
  <si>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</si>
  <si>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</si>
  <si>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</si>
  <si>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</si>
  <si>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</si>
  <si>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</si>
  <si>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</si>
  <si>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</si>
  <si>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</si>
  <si>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</si>
  <si>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</si>
  <si>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</si>
  <si>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</si>
  <si>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</si>
  <si>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</si>
  <si>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</si>
  <si>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</si>
  <si>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</si>
  <si>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</si>
  <si>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</si>
  <si>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</si>
  <si>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</si>
  <si>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</si>
  <si>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</si>
  <si>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</si>
  <si>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</si>
  <si>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</si>
  <si>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</si>
  <si>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</si>
  <si>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</si>
  <si>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</si>
  <si>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</si>
  <si>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</si>
  <si>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</si>
  <si>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</si>
  <si>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</si>
  <si>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</si>
  <si>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</si>
  <si>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</si>
  <si>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</si>
  <si>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</si>
  <si>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</si>
  <si>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</si>
  <si>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</si>
  <si>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</si>
  <si>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</si>
  <si>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</si>
  <si>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</si>
  <si>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</si>
  <si>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</si>
  <si>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</si>
  <si>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</si>
  <si>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</si>
  <si>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</si>
  <si>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</si>
  <si>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</si>
  <si>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</si>
  <si>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</si>
  <si>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</si>
  <si>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</si>
  <si>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</si>
  <si>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</si>
  <si>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</si>
  <si>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</si>
  <si>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</si>
  <si>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</si>
  <si>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</si>
  <si>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</si>
  <si>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</si>
  <si>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</si>
  <si>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</si>
  <si>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</si>
  <si>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</si>
  <si>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</si>
  <si>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</si>
  <si>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</si>
  <si>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</si>
  <si>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</si>
  <si>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</si>
  <si>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</si>
  <si>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</si>
  <si>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</si>
  <si>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</si>
  <si>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</si>
  <si>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</si>
  <si>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</si>
  <si>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</si>
  <si>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</si>
  <si>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</si>
  <si>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</si>
  <si>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</si>
  <si>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</si>
  <si>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</si>
  <si>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</si>
  <si>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</si>
  <si>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</si>
  <si>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</si>
  <si>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</si>
  <si>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</si>
  <si>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</si>
  <si>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</si>
  <si>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</si>
  <si>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</si>
  <si>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</si>
  <si>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</si>
  <si>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</si>
  <si>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</si>
  <si>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</si>
  <si>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</si>
  <si>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</si>
  <si>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</si>
  <si>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</si>
  <si>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</si>
  <si>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</si>
  <si>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</si>
  <si>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</si>
  <si>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</si>
  <si>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</si>
  <si>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</si>
  <si>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</si>
  <si>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</si>
  <si>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</si>
  <si>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</si>
  <si>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</si>
  <si>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</si>
  <si>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</si>
  <si>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</si>
  <si>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</si>
  <si>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</si>
  <si>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</si>
  <si>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</si>
  <si>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</si>
  <si>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</si>
  <si>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</si>
  <si>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</si>
  <si>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</si>
  <si>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</si>
  <si>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</si>
  <si>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</si>
  <si>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</si>
  <si>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</si>
  <si>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</si>
  <si>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</si>
  <si>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</si>
  <si>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</si>
  <si>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</si>
  <si>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</si>
  <si>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</si>
  <si>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</si>
  <si>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</si>
  <si>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</si>
  <si>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</si>
  <si>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</si>
  <si>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</si>
  <si>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</si>
  <si>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</si>
  <si>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</si>
  <si>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</si>
  <si>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</si>
  <si>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</si>
  <si>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</si>
  <si>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</si>
  <si>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</si>
  <si>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</si>
  <si>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</si>
  <si>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</si>
  <si>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</si>
  <si>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</si>
  <si>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</si>
  <si>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</si>
  <si>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</si>
  <si>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</si>
  <si>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</si>
  <si>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</si>
  <si>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</si>
  <si>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</si>
  <si>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</si>
  <si>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</si>
  <si>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</si>
  <si>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</si>
  <si>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</si>
  <si>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</si>
  <si>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</si>
  <si>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</si>
  <si>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</si>
  <si>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</si>
  <si>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</si>
  <si>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</si>
  <si>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</si>
  <si>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</si>
  <si>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</si>
  <si>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</si>
  <si>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</si>
  <si>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</si>
  <si>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</si>
  <si>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</si>
  <si>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</si>
  <si>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</si>
  <si>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</si>
  <si>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</si>
  <si>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</si>
  <si>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</si>
  <si>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</si>
  <si>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</si>
  <si>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</si>
  <si>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</si>
  <si>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</si>
  <si>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</si>
  <si>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</si>
  <si>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</si>
  <si>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</si>
  <si>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</si>
  <si>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</si>
  <si>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</si>
  <si>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</si>
  <si>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</si>
  <si>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</si>
  <si>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</si>
  <si>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</si>
  <si>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</si>
  <si>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</si>
  <si>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</si>
  <si>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</si>
  <si>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</si>
  <si>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</si>
  <si>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</si>
  <si>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</si>
  <si>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</si>
  <si>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</si>
  <si>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</si>
  <si>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</si>
  <si>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</si>
  <si>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</si>
  <si>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</si>
  <si>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</si>
  <si>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</si>
  <si>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</si>
  <si>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</si>
  <si>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</si>
  <si>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</si>
  <si>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</si>
  <si>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</si>
  <si>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</si>
  <si>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</si>
  <si>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</si>
  <si>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</si>
  <si>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</si>
  <si>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</si>
  <si>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</si>
  <si>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</si>
  <si>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</si>
  <si>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</si>
  <si>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</si>
  <si>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</si>
  <si>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</si>
  <si>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</si>
  <si>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</si>
  <si>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</si>
  <si>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</si>
  <si>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</si>
  <si>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</si>
  <si>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</si>
  <si>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</si>
  <si>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</si>
  <si>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</si>
  <si>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</si>
  <si>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</si>
  <si>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</si>
  <si>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</si>
  <si>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</si>
  <si>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</si>
  <si>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</si>
  <si>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</si>
  <si>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</si>
  <si>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</si>
  <si>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</si>
  <si>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</si>
  <si>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</si>
  <si>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</si>
  <si>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</si>
  <si>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</si>
  <si>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</si>
  <si>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</si>
  <si>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</si>
  <si>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</si>
  <si>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</si>
  <si>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</si>
  <si>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</si>
  <si>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</si>
  <si>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</si>
  <si>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</si>
  <si>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</si>
  <si>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</si>
  <si>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</si>
  <si>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</si>
  <si>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</si>
  <si>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</si>
  <si>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</si>
  <si>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</si>
  <si>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</si>
  <si>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</si>
  <si>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</si>
  <si>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</si>
  <si>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</si>
  <si>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</si>
  <si>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</si>
  <si>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</si>
  <si>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</si>
  <si>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</si>
  <si>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</si>
  <si>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</si>
  <si>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</si>
  <si>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</si>
  <si>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</si>
  <si>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</si>
  <si>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</si>
  <si>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</si>
  <si>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</si>
  <si>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</si>
  <si>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</si>
  <si>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</si>
  <si>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</si>
  <si>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</si>
  <si>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</si>
  <si>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</si>
  <si>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</si>
  <si>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</si>
  <si>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</si>
  <si>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</si>
  <si>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</si>
  <si>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</si>
  <si>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</si>
  <si>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</si>
  <si>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</si>
  <si>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</si>
  <si>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</si>
  <si>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</si>
  <si>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</si>
  <si>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</si>
  <si>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</si>
  <si>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</si>
  <si>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</si>
  <si>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</si>
  <si>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</si>
  <si>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</si>
  <si>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</si>
  <si>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</si>
  <si>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</si>
  <si>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</si>
  <si>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</si>
  <si>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</si>
  <si>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</si>
  <si>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</si>
  <si>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</si>
  <si>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</si>
  <si>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</si>
  <si>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</si>
  <si>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</si>
  <si>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</si>
  <si>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</si>
  <si>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</si>
  <si>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</si>
  <si>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</si>
  <si>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</si>
  <si>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</si>
  <si>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</si>
  <si>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</si>
  <si>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</si>
  <si>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</si>
  <si>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</si>
  <si>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</si>
  <si>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</si>
  <si>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</si>
  <si>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</si>
  <si>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</si>
  <si>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</si>
  <si>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</si>
  <si>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</si>
  <si>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</si>
  <si>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</si>
  <si>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</si>
  <si>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</si>
  <si>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</si>
  <si>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</si>
  <si>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</si>
  <si>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</si>
  <si>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</si>
  <si>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</si>
  <si>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</si>
  <si>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</si>
  <si>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</si>
  <si>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</si>
  <si>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</si>
  <si>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</si>
  <si>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</si>
  <si>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</si>
  <si>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</si>
  <si>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</si>
  <si>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</si>
  <si>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</si>
  <si>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</si>
  <si>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</si>
  <si>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</si>
  <si>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</si>
  <si>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</si>
  <si>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</si>
  <si>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</si>
  <si>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</si>
  <si>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</si>
  <si>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</si>
  <si>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</si>
  <si>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</si>
  <si>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</si>
  <si>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</si>
  <si>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</si>
  <si>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</si>
  <si>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</si>
  <si>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</si>
  <si>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</si>
  <si>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</si>
  <si>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</si>
  <si>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</si>
  <si>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</si>
  <si>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</si>
  <si>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</si>
  <si>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</si>
  <si>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</si>
  <si>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</si>
  <si>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</si>
  <si>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</si>
  <si>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</si>
  <si>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</si>
  <si>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</si>
  <si>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</si>
  <si>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</si>
  <si>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</si>
  <si>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</si>
  <si>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</si>
  <si>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</si>
  <si>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</si>
  <si>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</si>
  <si>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</si>
  <si>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</si>
  <si>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</si>
  <si>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</si>
  <si>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</si>
  <si>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</si>
  <si>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</si>
  <si>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</si>
  <si>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</si>
  <si>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</si>
  <si>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</si>
  <si>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</si>
  <si>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</si>
  <si>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</si>
  <si>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</si>
  <si>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</si>
  <si>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</si>
  <si>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</si>
  <si>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</si>
  <si>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</si>
  <si>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</si>
  <si>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</si>
  <si>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</si>
  <si>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</si>
  <si>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</si>
  <si>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</si>
  <si>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</si>
  <si>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</si>
  <si>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</si>
  <si>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</si>
  <si>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</si>
  <si>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</si>
  <si>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</si>
  <si>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</si>
  <si>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</si>
  <si>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</si>
  <si>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</si>
  <si>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</si>
  <si>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</si>
  <si>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</si>
  <si>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</si>
  <si>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</si>
  <si>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</si>
  <si>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</si>
  <si>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</si>
  <si>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</si>
  <si>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</si>
  <si>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</si>
  <si>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</si>
  <si>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</si>
  <si>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</si>
  <si>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</si>
  <si>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</si>
  <si>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</si>
  <si>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</si>
  <si>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</si>
  <si>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</si>
  <si>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</si>
  <si>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</si>
  <si>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</si>
  <si>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</si>
  <si>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</si>
  <si>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</si>
  <si>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</si>
  <si>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</si>
  <si>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</si>
  <si>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</si>
  <si>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</si>
  <si>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</si>
  <si>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</si>
  <si>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</si>
  <si>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</si>
  <si>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</si>
  <si>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</si>
  <si>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</si>
  <si>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</si>
  <si>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</si>
  <si>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</si>
  <si>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</si>
  <si>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</si>
  <si>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</si>
  <si>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</si>
  <si>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</si>
  <si>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</si>
  <si>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</si>
  <si>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</si>
  <si>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</si>
  <si>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</si>
  <si>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</si>
  <si>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</si>
  <si>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</si>
  <si>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</si>
  <si>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</si>
  <si>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</si>
  <si>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</si>
  <si>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</si>
  <si>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</si>
  <si>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</si>
  <si>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</si>
  <si>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</si>
  <si>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</si>
  <si>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</si>
  <si>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</si>
  <si>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</si>
  <si>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</si>
  <si>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</si>
  <si>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</si>
  <si>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</si>
  <si>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</si>
  <si>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</si>
  <si>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</si>
  <si>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</si>
  <si>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</si>
  <si>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</si>
  <si>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</si>
  <si>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</si>
  <si>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</si>
  <si>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</si>
  <si>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</si>
  <si>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</si>
  <si>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</si>
  <si>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</si>
  <si>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</si>
  <si>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</si>
  <si>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</si>
  <si>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</si>
  <si>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</si>
  <si>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</si>
  <si>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</si>
  <si>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</si>
  <si>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</si>
  <si>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</si>
  <si>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</si>
  <si>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</si>
  <si>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</si>
  <si>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</si>
  <si>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</si>
  <si>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</si>
  <si>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</si>
  <si>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</si>
  <si>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</si>
  <si>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</si>
  <si>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</si>
  <si>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</si>
  <si>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</si>
  <si>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</si>
  <si>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</si>
  <si>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</si>
  <si>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</si>
  <si>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</si>
  <si>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</si>
  <si>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</si>
  <si>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</si>
  <si>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</si>
  <si>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</si>
  <si>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</si>
  <si>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</si>
  <si>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</si>
  <si>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</si>
  <si>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</si>
  <si>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</si>
  <si>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</si>
  <si>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</si>
  <si>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</si>
  <si>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</si>
  <si>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</si>
  <si>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</si>
  <si>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</si>
  <si>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</si>
  <si>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</si>
  <si>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</si>
  <si>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</si>
  <si>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</si>
  <si>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</si>
  <si>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</si>
  <si>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</si>
  <si>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</si>
  <si>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</si>
  <si>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</si>
  <si>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</si>
  <si>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</si>
  <si>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</si>
  <si>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</si>
  <si>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</si>
  <si>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</si>
  <si>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</si>
  <si>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</si>
  <si>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</si>
  <si>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</si>
  <si>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</si>
  <si>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</si>
  <si>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</si>
  <si>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</si>
  <si>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</si>
  <si>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</si>
  <si>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</si>
  <si>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</si>
  <si>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</si>
  <si>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</si>
  <si>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</si>
  <si>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</si>
  <si>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</si>
  <si>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</si>
  <si>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</si>
  <si>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</si>
  <si>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</si>
  <si>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</si>
  <si>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</si>
  <si>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</si>
  <si>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</si>
  <si>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</si>
  <si>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</si>
  <si>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</si>
  <si>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</si>
  <si>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</si>
  <si>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</si>
  <si>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</si>
  <si>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</si>
  <si>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</si>
  <si>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</si>
  <si>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</si>
  <si>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</si>
  <si>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</si>
  <si>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</si>
  <si>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</si>
  <si>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</si>
  <si>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</si>
  <si>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</si>
  <si>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</si>
  <si>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</si>
  <si>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</si>
  <si>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</si>
  <si>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</si>
  <si>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</si>
  <si>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</si>
  <si>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</si>
  <si>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</si>
  <si>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</si>
  <si>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</si>
  <si>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</si>
  <si>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</si>
  <si>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</si>
  <si>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</si>
  <si>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</si>
  <si>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</si>
  <si>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</si>
  <si>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</si>
  <si>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</si>
  <si>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</si>
  <si>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</si>
  <si>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</si>
  <si>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</si>
  <si>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</si>
  <si>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</si>
  <si>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</si>
  <si>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</si>
  <si>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</si>
  <si>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</si>
  <si>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</si>
  <si>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</si>
  <si>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</si>
  <si>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</si>
  <si>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</si>
  <si>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</si>
  <si>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</si>
  <si>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</si>
  <si>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</si>
  <si>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</si>
  <si>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</si>
  <si>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</si>
  <si>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</si>
  <si>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</si>
  <si>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</si>
  <si>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</si>
  <si>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</si>
  <si>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</si>
  <si>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</si>
  <si>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</si>
  <si>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</si>
  <si>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</si>
  <si>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</si>
  <si>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</si>
  <si>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</si>
  <si>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</si>
  <si>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</si>
  <si>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</si>
  <si>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</si>
  <si>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</si>
  <si>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</si>
  <si>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</si>
  <si>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</si>
  <si>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</si>
  <si>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</si>
  <si>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</si>
  <si>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</si>
  <si>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</si>
  <si>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</si>
  <si>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</si>
  <si>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</si>
  <si>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</si>
  <si>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</si>
  <si>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</si>
  <si>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</si>
  <si>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</si>
  <si>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</si>
  <si>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</si>
  <si>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</si>
  <si>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</si>
  <si>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</si>
  <si>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</si>
  <si>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</si>
  <si>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</si>
  <si>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</si>
  <si>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</si>
  <si>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</si>
  <si>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</si>
  <si>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</si>
  <si>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</si>
  <si>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</si>
  <si>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</si>
  <si>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</si>
  <si>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</si>
  <si>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</si>
  <si>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</si>
  <si>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</si>
  <si>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</si>
  <si>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</si>
  <si>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</si>
  <si>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</si>
  <si>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</si>
  <si>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</si>
  <si>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</si>
  <si>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</si>
  <si>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</si>
  <si>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</si>
  <si>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</si>
  <si>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</si>
  <si>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</si>
  <si>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</si>
  <si>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</si>
  <si>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</si>
  <si>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</si>
  <si>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</si>
  <si>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</si>
  <si>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</si>
  <si>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</si>
  <si>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</si>
  <si>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</si>
  <si>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</si>
  <si>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</si>
  <si>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</si>
  <si>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</si>
  <si>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</si>
  <si>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</si>
  <si>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</si>
  <si>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</si>
  <si>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</si>
  <si>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</si>
  <si>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</si>
  <si>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</si>
  <si>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</si>
  <si>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</si>
  <si>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</si>
  <si>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</si>
  <si>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</si>
  <si>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</si>
  <si>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</si>
  <si>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</si>
  <si>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</si>
  <si>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</si>
  <si>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</si>
  <si>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</si>
  <si>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</si>
  <si>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</si>
  <si>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</si>
  <si>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</si>
  <si>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</si>
  <si>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</si>
  <si>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</si>
  <si>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</si>
  <si>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</si>
  <si>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</si>
  <si>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</si>
  <si>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</si>
  <si>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</si>
  <si>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</si>
  <si>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</si>
  <si>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</si>
  <si>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</si>
  <si>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</si>
  <si>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</si>
  <si>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</si>
  <si>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</si>
  <si>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</si>
  <si>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</si>
  <si>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</si>
  <si>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</si>
  <si>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</si>
  <si>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</si>
  <si>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</si>
  <si>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</si>
  <si>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</si>
  <si>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</si>
  <si>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</si>
  <si>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</si>
  <si>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</si>
  <si>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</si>
  <si>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</si>
  <si>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</si>
  <si>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</si>
  <si>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</si>
  <si>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</si>
  <si>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</si>
  <si>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</si>
  <si>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</si>
  <si>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</si>
  <si>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</si>
  <si>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</si>
  <si>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</si>
  <si>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</si>
  <si>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</si>
  <si>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</si>
  <si>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</si>
  <si>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</si>
  <si>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</si>
  <si>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</si>
  <si>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</si>
  <si>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</si>
  <si>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</si>
  <si>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</si>
  <si>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</si>
  <si>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</si>
  <si>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</si>
  <si>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</si>
  <si>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</si>
  <si>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</si>
  <si>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</si>
  <si>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</si>
  <si>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</si>
  <si>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</si>
  <si>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</si>
  <si>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</si>
  <si>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</si>
  <si>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</si>
  <si>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</si>
  <si>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</si>
  <si>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</si>
  <si>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</si>
  <si>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</si>
  <si>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</si>
  <si>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</si>
  <si>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</si>
  <si>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</si>
  <si>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</si>
  <si>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</si>
  <si>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</si>
  <si>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</si>
  <si>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</si>
  <si>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</si>
  <si>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</si>
  <si>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</si>
  <si>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</si>
  <si>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</si>
  <si>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</si>
  <si>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</si>
  <si>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</si>
  <si>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</si>
  <si>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</si>
  <si>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</si>
  <si>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</si>
  <si>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</si>
  <si>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</si>
  <si>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</si>
  <si>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</si>
  <si>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</si>
  <si>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</si>
  <si>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</si>
  <si>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</si>
  <si>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</si>
  <si>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</si>
  <si>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</si>
  <si>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</si>
  <si>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</si>
  <si>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</si>
  <si>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</si>
  <si>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</si>
  <si>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</si>
  <si>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</si>
  <si>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</si>
  <si>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</si>
  <si>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</si>
  <si>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</si>
  <si>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</si>
  <si>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</si>
  <si>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</si>
  <si>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</si>
  <si>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</si>
  <si>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</si>
  <si>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</si>
  <si>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</si>
  <si>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</si>
  <si>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</si>
  <si>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</si>
  <si>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</si>
  <si>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</si>
  <si>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</si>
  <si>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</si>
  <si>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</si>
  <si>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</si>
  <si>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</si>
  <si>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</si>
  <si>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</si>
  <si>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</si>
  <si>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</si>
  <si>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</si>
  <si>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</si>
  <si>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</si>
  <si>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</si>
  <si>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</si>
  <si>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</si>
  <si>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</si>
  <si>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</si>
  <si>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</si>
  <si>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</si>
  <si>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</si>
  <si>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</si>
  <si>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</si>
  <si>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</si>
  <si>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</si>
  <si>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</si>
  <si>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</si>
  <si>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</si>
  <si>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</si>
  <si>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</si>
  <si>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</si>
  <si>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</si>
  <si>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</si>
  <si>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</si>
  <si>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</si>
  <si>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</si>
  <si>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</si>
  <si>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</si>
  <si>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</si>
  <si>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</si>
  <si>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</si>
  <si>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</si>
  <si>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</si>
  <si>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</si>
  <si>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</si>
  <si>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</si>
  <si>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</si>
  <si>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</si>
  <si>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</si>
  <si>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</si>
  <si>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</si>
  <si>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</si>
  <si>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</si>
  <si>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</si>
  <si>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</si>
  <si>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</si>
  <si>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</si>
  <si>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</si>
  <si>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</si>
  <si>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</si>
  <si>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</si>
  <si>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</si>
  <si>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</si>
  <si>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</si>
  <si>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</si>
  <si>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</si>
  <si>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</si>
  <si>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</si>
  <si>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</si>
  <si>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</si>
  <si>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</si>
  <si>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</si>
  <si>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</si>
  <si>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</si>
  <si>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</si>
  <si>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</si>
  <si>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</si>
  <si>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</si>
  <si>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</si>
  <si>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</si>
  <si>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</si>
  <si>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</si>
  <si>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</si>
  <si>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</si>
  <si>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</si>
  <si>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</si>
  <si>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</si>
  <si>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</si>
  <si>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</si>
  <si>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</si>
  <si>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</si>
  <si>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</si>
  <si>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</si>
  <si>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</si>
  <si>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</si>
  <si>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</si>
  <si>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</si>
  <si>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</si>
  <si>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</si>
  <si>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</si>
  <si>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</si>
  <si>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</si>
  <si>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</si>
  <si>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</si>
  <si>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</si>
  <si>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</si>
  <si>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</si>
  <si>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</si>
  <si>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</si>
  <si>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</si>
  <si>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</si>
  <si>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</si>
  <si>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</si>
  <si>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</si>
  <si>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</si>
  <si>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</si>
  <si>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</si>
  <si>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</si>
  <si>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</si>
  <si>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</si>
  <si>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</si>
  <si>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</si>
  <si>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</si>
  <si>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</si>
  <si>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</si>
  <si>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</si>
  <si>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</si>
  <si>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</si>
  <si>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</si>
  <si>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</si>
  <si>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</si>
  <si>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</si>
  <si>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</si>
  <si>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</si>
  <si>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</si>
  <si>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</si>
  <si>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</si>
  <si>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</si>
  <si>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</si>
  <si>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</si>
  <si>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</si>
  <si>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</si>
  <si>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</si>
  <si>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</si>
  <si>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</si>
  <si>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</si>
  <si>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</si>
  <si>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</si>
  <si>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</si>
  <si>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</si>
  <si>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</si>
  <si>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</si>
  <si>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</si>
  <si>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</si>
  <si>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</si>
  <si>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</si>
  <si>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</si>
  <si>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</si>
  <si>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</si>
  <si>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</si>
  <si>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</si>
  <si>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</si>
  <si>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</si>
  <si>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</si>
  <si>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</si>
  <si>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</si>
  <si>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</si>
  <si>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</si>
  <si>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</si>
  <si>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</si>
  <si>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</si>
  <si>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</si>
  <si>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</si>
  <si>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</si>
  <si>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</si>
  <si>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</si>
  <si>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</si>
  <si>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</si>
  <si>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</si>
  <si>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</si>
  <si>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</si>
  <si>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</si>
  <si>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</si>
  <si>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</si>
  <si>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</si>
  <si>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</si>
  <si>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</si>
  <si>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</si>
  <si>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</si>
  <si>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</si>
  <si>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</si>
  <si>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</si>
  <si>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</si>
  <si>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</si>
  <si>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</si>
  <si>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</si>
  <si>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</si>
  <si>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</si>
  <si>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</si>
  <si>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</si>
  <si>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</si>
  <si>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</si>
  <si>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</si>
  <si>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</si>
  <si>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</si>
  <si>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</si>
  <si>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</si>
  <si>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</si>
  <si>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</si>
  <si>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</si>
  <si>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</si>
  <si>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</si>
  <si>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</si>
  <si>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</si>
  <si>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</si>
  <si>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</si>
  <si>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</si>
  <si>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</si>
  <si>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</si>
  <si>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</si>
  <si>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</si>
  <si>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</si>
  <si>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</si>
  <si>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</si>
  <si>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</si>
  <si>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</si>
  <si>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</si>
  <si>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</si>
  <si>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</si>
  <si>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</si>
  <si>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</si>
  <si>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</si>
  <si>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</si>
  <si>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</si>
  <si>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</si>
  <si>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</si>
  <si>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</si>
  <si>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</si>
  <si>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</si>
  <si>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</si>
  <si>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</si>
  <si>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</si>
  <si>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</si>
  <si>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</si>
  <si>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</si>
  <si>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</si>
  <si>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</si>
  <si>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</si>
  <si>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</si>
  <si>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</si>
  <si>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</si>
  <si>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</si>
  <si>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</si>
  <si>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</si>
  <si>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</si>
  <si>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</si>
  <si>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</si>
  <si>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</si>
  <si>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</si>
  <si>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</si>
  <si>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</si>
  <si>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</si>
  <si>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</si>
  <si>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</si>
  <si>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</si>
  <si>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</si>
  <si>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</si>
  <si>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</si>
  <si>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</si>
  <si>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</si>
  <si>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</si>
  <si>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</si>
  <si>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</si>
  <si>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</si>
  <si>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</si>
  <si>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</si>
  <si>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</si>
  <si>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</si>
  <si>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</si>
  <si>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</si>
  <si>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</si>
  <si>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</si>
  <si>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</si>
  <si>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</si>
  <si>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</si>
  <si>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</si>
  <si>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</si>
  <si>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</si>
  <si>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</si>
  <si>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</si>
  <si>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</si>
  <si>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</si>
  <si>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</si>
  <si>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</si>
  <si>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</si>
  <si>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</si>
  <si>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</si>
  <si>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</si>
  <si>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</si>
  <si>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</si>
  <si>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</si>
  <si>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</si>
  <si>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</si>
  <si>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</si>
  <si>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</si>
  <si>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</si>
  <si>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</si>
  <si>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</si>
  <si>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</si>
  <si>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</si>
  <si>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</si>
  <si>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</si>
  <si>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</si>
  <si>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</si>
  <si>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</si>
  <si>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</si>
  <si>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</si>
  <si>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</si>
  <si>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</si>
  <si>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</si>
  <si>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</si>
  <si>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</si>
  <si>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</si>
  <si>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</si>
  <si>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</si>
  <si>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</si>
  <si>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</si>
  <si>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</si>
  <si>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</si>
  <si>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</si>
  <si>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</si>
  <si>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</si>
  <si>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</si>
  <si>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</si>
  <si>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</si>
  <si>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</si>
  <si>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</si>
  <si>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</si>
  <si>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</si>
  <si>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</si>
  <si>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</si>
  <si>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</si>
  <si>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</si>
  <si>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</si>
  <si>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</si>
  <si>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</si>
  <si>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</si>
  <si>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</si>
  <si>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</si>
  <si>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</si>
  <si>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</si>
  <si>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</si>
  <si>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</si>
  <si>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</si>
  <si>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</si>
  <si>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</si>
  <si>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</si>
  <si>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</si>
  <si>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</si>
  <si>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</si>
  <si>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</si>
  <si>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</si>
  <si>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</si>
  <si>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</si>
  <si>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</si>
  <si>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</si>
  <si>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</si>
  <si>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</si>
  <si>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</si>
  <si>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</si>
  <si>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</si>
  <si>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</si>
  <si>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</si>
  <si>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</si>
  <si>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</si>
  <si>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</si>
  <si>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</si>
  <si>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</si>
  <si>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</si>
  <si>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</si>
  <si>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</si>
  <si>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</si>
  <si>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</si>
  <si>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</si>
  <si>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</si>
  <si>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</si>
  <si>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</si>
  <si>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</si>
  <si>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</si>
  <si>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</si>
  <si>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</si>
  <si>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</si>
  <si>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</si>
  <si>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</si>
  <si>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</si>
  <si>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</si>
  <si>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</si>
  <si>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</si>
  <si>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</si>
  <si>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</si>
  <si>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</si>
  <si>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</si>
  <si>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</si>
  <si>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</si>
  <si>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</si>
  <si>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</si>
  <si>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</si>
  <si>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</si>
  <si>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</si>
  <si>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</si>
  <si>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</si>
  <si>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</si>
  <si>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</si>
  <si>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</si>
  <si>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</si>
  <si>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</si>
  <si>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</si>
  <si>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</si>
  <si>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</si>
  <si>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</si>
  <si>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</si>
  <si>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</si>
  <si>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</si>
  <si>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</si>
  <si>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</si>
  <si>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</si>
  <si>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</si>
  <si>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</si>
  <si>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</si>
  <si>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</si>
  <si>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</si>
  <si>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</si>
  <si>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</si>
  <si>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</si>
  <si>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</si>
  <si>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</si>
  <si>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</si>
  <si>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</si>
  <si>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</si>
  <si>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</si>
  <si>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</si>
  <si>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</si>
  <si>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</si>
  <si>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</si>
  <si>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</si>
  <si>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</si>
  <si>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</si>
  <si>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</si>
  <si>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</si>
  <si>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</si>
  <si>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</si>
  <si>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</si>
  <si>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</si>
  <si>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</si>
  <si>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</si>
  <si>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</si>
  <si>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</si>
  <si>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</si>
  <si>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</si>
  <si>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</si>
  <si>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</si>
  <si>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</si>
  <si>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</si>
  <si>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</si>
  <si>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</si>
  <si>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</si>
  <si>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</si>
  <si>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</si>
  <si>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</si>
  <si>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</si>
  <si>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</si>
  <si>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</si>
  <si>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</si>
  <si>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</si>
  <si>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</si>
  <si>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</si>
  <si>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</si>
  <si>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</si>
  <si>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</si>
  <si>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</si>
  <si>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</si>
  <si>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</si>
  <si>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</si>
  <si>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</si>
  <si>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</si>
  <si>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</si>
  <si>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</si>
  <si>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</si>
  <si>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</si>
  <si>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</si>
  <si>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</si>
  <si>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</si>
  <si>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</si>
  <si>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</si>
  <si>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</si>
  <si>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</si>
  <si>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</si>
  <si>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</si>
  <si>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</si>
  <si>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</si>
  <si>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</si>
  <si>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</si>
  <si>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</si>
  <si>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</si>
  <si>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</si>
  <si>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</si>
  <si>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</si>
  <si>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</si>
  <si>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</si>
  <si>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</si>
  <si>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</si>
  <si>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</si>
  <si>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</si>
  <si>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</si>
  <si>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</si>
  <si>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</si>
  <si>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</si>
  <si>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</si>
  <si>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</si>
  <si>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</si>
  <si>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</si>
  <si>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</si>
  <si>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</si>
  <si>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</si>
  <si>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</si>
  <si>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</si>
  <si>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</si>
  <si>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</si>
  <si>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</si>
  <si>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</si>
  <si>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</si>
  <si>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</si>
  <si>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</si>
  <si>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</si>
  <si>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</si>
  <si>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</si>
  <si>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</si>
  <si>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</si>
  <si>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</si>
  <si>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</si>
  <si>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</si>
  <si>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</si>
  <si>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</si>
  <si>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</si>
  <si>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</si>
  <si>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</si>
  <si>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</si>
  <si>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</si>
  <si>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</si>
  <si>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</si>
  <si>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</si>
  <si>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</si>
  <si>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</si>
  <si>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</si>
  <si>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</si>
  <si>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</si>
  <si>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</si>
  <si>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</si>
  <si>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</si>
  <si>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</si>
  <si>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</si>
  <si>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</si>
  <si>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</si>
  <si>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</si>
  <si>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</si>
  <si>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</si>
  <si>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</si>
  <si>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</si>
  <si>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</si>
  <si>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</si>
  <si>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</si>
  <si>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</si>
  <si>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</si>
  <si>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</si>
  <si>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</si>
  <si>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</si>
  <si>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</si>
  <si>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</si>
  <si>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</si>
  <si>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</si>
  <si>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</si>
  <si>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</si>
  <si>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</si>
  <si>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</si>
  <si>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</si>
  <si>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</si>
  <si>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</si>
  <si>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</si>
  <si>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</si>
  <si>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</si>
  <si>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</si>
  <si>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</si>
  <si>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</si>
  <si>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</si>
  <si>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</si>
  <si>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</si>
  <si>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</si>
  <si>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</si>
  <si>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</si>
  <si>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</si>
  <si>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</si>
  <si>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</si>
  <si>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</si>
  <si>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</si>
  <si>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</si>
  <si>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</si>
  <si>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</si>
  <si>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</si>
  <si>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</si>
  <si>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</si>
  <si>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</si>
  <si>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</si>
  <si>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</si>
  <si>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</si>
  <si>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</si>
  <si>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</si>
  <si>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</si>
  <si>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</si>
  <si>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</si>
  <si>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</si>
  <si>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</si>
  <si>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</si>
  <si>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</si>
  <si>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</si>
  <si>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</si>
  <si>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</si>
  <si>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</si>
  <si>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</si>
  <si>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</si>
  <si>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</si>
  <si>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</si>
  <si>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</si>
  <si>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</si>
  <si>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</si>
  <si>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</si>
  <si>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</si>
  <si>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</si>
  <si>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</si>
  <si>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</si>
  <si>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</si>
  <si>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</si>
  <si>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</si>
  <si>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</si>
  <si>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</si>
  <si>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</si>
  <si>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</si>
  <si>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</si>
  <si>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</si>
  <si>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</si>
  <si>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</si>
  <si>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</si>
  <si>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</si>
  <si>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</si>
  <si>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</si>
  <si>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</si>
  <si>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</si>
  <si>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</si>
  <si>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</si>
  <si>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</si>
  <si>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</si>
  <si>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</si>
  <si>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</si>
  <si>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</si>
  <si>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</si>
  <si>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</si>
  <si>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</si>
  <si>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</si>
  <si>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</si>
  <si>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</si>
  <si>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</si>
  <si>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</si>
  <si>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</si>
  <si>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</si>
  <si>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</si>
  <si>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</si>
  <si>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</si>
  <si>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</si>
  <si>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</si>
  <si>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</si>
  <si>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</si>
  <si>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</si>
  <si>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</si>
  <si>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</si>
  <si>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</si>
  <si>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</si>
  <si>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</si>
  <si>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</si>
  <si>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</si>
  <si>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</si>
  <si>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</si>
  <si>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</si>
  <si>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</si>
  <si>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</si>
  <si>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</si>
  <si>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</si>
  <si>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</si>
  <si>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</si>
  <si>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</si>
  <si>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</si>
  <si>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</si>
  <si>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</si>
  <si>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</si>
  <si>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</si>
  <si>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</si>
  <si>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</si>
  <si>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</si>
  <si>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</si>
  <si>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</si>
  <si>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</si>
  <si>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</si>
  <si>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</si>
  <si>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</si>
  <si>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</si>
  <si>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</si>
  <si>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</si>
  <si>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</si>
  <si>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</si>
  <si>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</si>
  <si>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</si>
  <si>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</si>
  <si>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</si>
  <si>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</si>
  <si>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</si>
  <si>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</si>
  <si>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</si>
  <si>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</si>
  <si>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</si>
  <si>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</si>
  <si>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</si>
  <si>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</si>
  <si>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</si>
  <si>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</si>
  <si>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</si>
  <si>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</si>
  <si>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</si>
  <si>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</si>
  <si>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</si>
  <si>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</si>
  <si>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</si>
  <si>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</si>
  <si>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</si>
  <si>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</si>
  <si>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</si>
  <si>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</si>
  <si>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</si>
  <si>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</si>
  <si>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</si>
  <si>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</si>
  <si>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</si>
  <si>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</si>
  <si>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</si>
  <si>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</si>
  <si>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</si>
  <si>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</si>
  <si>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</si>
  <si>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</si>
  <si>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</si>
  <si>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</si>
  <si>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</si>
  <si>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</si>
  <si>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</si>
  <si>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</si>
  <si>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</si>
  <si>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</si>
  <si>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</si>
  <si>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</si>
  <si>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</si>
  <si>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</si>
  <si>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</si>
  <si>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</si>
  <si>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</si>
  <si>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</si>
  <si>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</si>
  <si>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</si>
  <si>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</si>
  <si>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</si>
  <si>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</si>
  <si>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</si>
  <si>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</si>
  <si>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</si>
  <si>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</si>
  <si>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</si>
  <si>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</si>
  <si>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</si>
  <si>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</si>
  <si>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</si>
  <si>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</si>
  <si>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</si>
  <si>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</si>
  <si>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</si>
  <si>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</si>
  <si>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</si>
  <si>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</si>
  <si>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</si>
  <si>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</si>
  <si>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</si>
  <si>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</si>
  <si>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</si>
  <si>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</si>
  <si>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</si>
  <si>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</si>
  <si>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</si>
  <si>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</si>
  <si>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</si>
  <si>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</si>
  <si>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</si>
  <si>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</si>
  <si>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</si>
  <si>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</si>
  <si>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</si>
  <si>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</si>
  <si>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</si>
  <si>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</si>
  <si>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</si>
  <si>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</si>
  <si>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</si>
  <si>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</si>
  <si>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</si>
  <si>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</si>
  <si>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</si>
  <si>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</si>
  <si>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</si>
  <si>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</si>
  <si>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</si>
  <si>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</si>
  <si>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</si>
  <si>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</si>
  <si>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</si>
  <si>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</si>
  <si>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</si>
  <si>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</si>
  <si>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</si>
  <si>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</si>
  <si>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</si>
  <si>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</si>
  <si>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</si>
  <si>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</si>
  <si>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</si>
  <si>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</si>
  <si>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</si>
  <si>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</si>
  <si>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</si>
  <si>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</si>
  <si>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</si>
  <si>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</si>
  <si>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</si>
  <si>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</si>
  <si>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</si>
  <si>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</si>
  <si>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</si>
  <si>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</si>
  <si>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</si>
  <si>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</si>
  <si>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</si>
  <si>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</si>
  <si>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</si>
  <si>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</si>
  <si>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</si>
  <si>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</si>
  <si>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</si>
  <si>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</si>
  <si>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</si>
  <si>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</si>
  <si>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</si>
  <si>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</si>
  <si>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</si>
  <si>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</si>
  <si>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</si>
  <si>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</si>
  <si>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</si>
  <si>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</si>
  <si>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</si>
  <si>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</si>
  <si>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</si>
  <si>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</si>
  <si>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</si>
  <si>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</si>
  <si>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</si>
  <si>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</si>
  <si>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</si>
  <si>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</si>
  <si>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</si>
  <si>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</si>
  <si>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</si>
  <si>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</si>
  <si>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</si>
  <si>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</si>
  <si>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</si>
  <si>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</si>
  <si>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</si>
  <si>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</si>
  <si>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</si>
  <si>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</si>
  <si>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</si>
  <si>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</si>
  <si>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</si>
  <si>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</si>
  <si>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</si>
  <si>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</si>
  <si>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</si>
  <si>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</si>
  <si>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</si>
  <si>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</si>
  <si>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</si>
  <si>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</si>
  <si>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</si>
  <si>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</si>
  <si>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</si>
  <si>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</si>
  <si>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</si>
  <si>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</si>
  <si>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</si>
  <si>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</si>
  <si>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</si>
  <si>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</si>
  <si>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</si>
  <si>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</si>
  <si>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</si>
  <si>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</si>
  <si>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</si>
  <si>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</si>
  <si>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</si>
  <si>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</si>
  <si>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</si>
  <si>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</si>
  <si>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</si>
  <si>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</si>
  <si>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</si>
  <si>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</si>
  <si>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</si>
  <si>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</si>
  <si>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</si>
  <si>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</si>
  <si>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</si>
  <si>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</si>
  <si>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</si>
  <si>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</si>
  <si>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</si>
  <si>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</si>
  <si>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</si>
  <si>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</si>
  <si>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</si>
  <si>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</si>
  <si>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</si>
  <si>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</si>
  <si>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</si>
  <si>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</si>
  <si>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</si>
  <si>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</si>
  <si>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</si>
  <si>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</si>
  <si>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</si>
  <si>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</si>
  <si>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</si>
  <si>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</si>
  <si>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</si>
  <si>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</si>
  <si>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</si>
  <si>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</si>
  <si>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</si>
  <si>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</si>
  <si>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</si>
  <si>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</si>
  <si>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</si>
  <si>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</si>
  <si>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</si>
  <si>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</si>
  <si>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</si>
  <si>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</si>
  <si>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</si>
  <si>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</si>
  <si>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</si>
  <si>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</si>
  <si>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</si>
  <si>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</si>
  <si>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</si>
  <si>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</si>
  <si>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</si>
  <si>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</si>
  <si>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</si>
  <si>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</si>
  <si>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</si>
  <si>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</si>
  <si>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</si>
  <si>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</si>
  <si>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</si>
  <si>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</si>
  <si>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</si>
  <si>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</si>
  <si>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</si>
  <si>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</si>
  <si>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</si>
  <si>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</si>
  <si>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</si>
  <si>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</si>
  <si>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</si>
  <si>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</si>
  <si>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</si>
  <si>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</si>
  <si>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</si>
  <si>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</si>
  <si>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</si>
  <si>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</si>
  <si>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</si>
  <si>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</si>
  <si>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</si>
  <si>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</si>
  <si>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</si>
  <si>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</si>
  <si>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</si>
  <si>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</si>
  <si>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</si>
  <si>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</si>
  <si>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</si>
  <si>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</si>
  <si>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</si>
  <si>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</si>
  <si>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</si>
  <si>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</si>
  <si>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</si>
  <si>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</si>
  <si>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</si>
  <si>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</si>
  <si>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</si>
  <si>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</si>
  <si>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</si>
  <si>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</si>
  <si>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</si>
  <si>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</si>
  <si>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</si>
  <si>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</si>
  <si>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</si>
  <si>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</si>
  <si>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</si>
  <si>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</si>
  <si>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</si>
  <si>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</si>
  <si>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</si>
  <si>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</si>
  <si>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</si>
  <si>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</si>
  <si>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</si>
  <si>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</si>
  <si>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</si>
  <si>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</si>
  <si>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</si>
  <si>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</si>
  <si>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</si>
  <si>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</si>
  <si>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</si>
  <si>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</si>
  <si>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</si>
  <si>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</si>
  <si>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</si>
  <si>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</si>
  <si>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</si>
  <si>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</si>
  <si>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</si>
  <si>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</si>
  <si>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</si>
  <si>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</si>
  <si>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</si>
  <si>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</si>
  <si>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</si>
  <si>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</si>
  <si>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</si>
  <si>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</si>
  <si>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</si>
  <si>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</si>
  <si>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</si>
  <si>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</si>
  <si>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</si>
  <si>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</si>
  <si>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</si>
  <si>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</si>
  <si>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</si>
  <si>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</si>
  <si>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</si>
  <si>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</si>
  <si>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</si>
  <si>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</si>
  <si>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</si>
  <si>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</si>
  <si>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</si>
  <si>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</si>
  <si>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</si>
  <si>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</si>
  <si>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</si>
  <si>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</si>
  <si>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</si>
  <si>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</si>
  <si>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</si>
  <si>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</si>
  <si>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</si>
  <si>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</si>
  <si>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</si>
  <si>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</si>
  <si>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</si>
  <si>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</si>
  <si>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</si>
  <si>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</si>
  <si>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</si>
  <si>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</si>
  <si>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</si>
  <si>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</si>
  <si>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</si>
  <si>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</si>
  <si>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</si>
  <si>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</si>
  <si>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</si>
  <si>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</si>
  <si>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</si>
  <si>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</si>
  <si>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</si>
  <si>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</si>
  <si>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</si>
  <si>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</si>
  <si>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</si>
  <si>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</si>
  <si>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</si>
  <si>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</si>
  <si>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</si>
  <si>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</si>
  <si>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</si>
  <si>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</si>
  <si>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</si>
  <si>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</si>
  <si>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</si>
  <si>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</si>
  <si>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</si>
  <si>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</si>
  <si>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</si>
  <si>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</si>
  <si>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</si>
  <si>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</si>
  <si>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</si>
  <si>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</si>
  <si>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</si>
  <si>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</si>
  <si>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</si>
  <si>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</si>
  <si>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</si>
  <si>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</si>
  <si>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</si>
  <si>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</si>
  <si>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</si>
  <si>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</si>
  <si>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</si>
  <si>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</si>
  <si>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</si>
  <si>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</si>
  <si>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</si>
  <si>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</si>
  <si>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</si>
  <si>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</si>
  <si>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</si>
  <si>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</si>
  <si>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</si>
  <si>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</si>
  <si>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</si>
  <si>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</si>
  <si>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</si>
  <si>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</si>
  <si>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</si>
  <si>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</si>
  <si>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</si>
  <si>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</si>
  <si>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</si>
  <si>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</si>
  <si>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</si>
  <si>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</si>
  <si>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</si>
  <si>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</si>
  <si>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</si>
  <si>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</si>
  <si>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</si>
  <si>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</si>
  <si>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</si>
  <si>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</si>
  <si>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</si>
  <si>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</si>
  <si>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</si>
  <si>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</si>
  <si>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</si>
  <si>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</si>
  <si>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</si>
  <si>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</si>
  <si>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</si>
  <si>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</si>
  <si>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</si>
  <si>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</si>
  <si>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</si>
  <si>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</si>
  <si>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</si>
  <si>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</si>
  <si>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</si>
  <si>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</si>
  <si>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</si>
  <si>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</si>
  <si>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</si>
  <si>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</si>
  <si>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</si>
  <si>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</si>
  <si>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</si>
  <si>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</si>
  <si>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</si>
  <si>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</si>
  <si>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</si>
  <si>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</si>
  <si>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</si>
  <si>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</si>
  <si>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</si>
  <si>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</si>
  <si>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</si>
  <si>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</si>
  <si>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</si>
  <si>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</si>
  <si>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</si>
  <si>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</si>
  <si>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</si>
  <si>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</si>
  <si>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</si>
  <si>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</si>
  <si>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</si>
  <si>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</si>
  <si>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</si>
  <si>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</si>
  <si>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</si>
  <si>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</si>
  <si>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</si>
  <si>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</si>
  <si>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</si>
  <si>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</si>
  <si>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</si>
  <si>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</si>
  <si>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</si>
  <si>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</si>
  <si>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</si>
  <si>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</si>
  <si>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</si>
  <si>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</si>
  <si>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</si>
  <si>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</si>
  <si>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</si>
  <si>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</si>
  <si>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</si>
  <si>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</si>
  <si>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</si>
  <si>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</si>
  <si>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</si>
  <si>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</si>
  <si>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</si>
  <si>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</si>
  <si>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</si>
  <si>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</si>
  <si>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</si>
  <si>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</si>
  <si>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</si>
  <si>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</si>
  <si>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</si>
  <si>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</si>
  <si>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</si>
  <si>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</si>
  <si>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</si>
  <si>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</si>
  <si>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</si>
  <si>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</si>
  <si>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</si>
  <si>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</si>
  <si>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</si>
  <si>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</si>
  <si>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</si>
  <si>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</si>
  <si>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</si>
  <si>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</si>
  <si>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</si>
  <si>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</si>
  <si>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</si>
  <si>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</si>
  <si>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</si>
  <si>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</si>
  <si>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</si>
  <si>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</si>
  <si>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</si>
  <si>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</si>
  <si>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</si>
  <si>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</si>
  <si>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</si>
  <si>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</si>
  <si>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</si>
  <si>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</si>
  <si>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</si>
  <si>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</si>
  <si>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</si>
  <si>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</si>
  <si>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</si>
  <si>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</si>
  <si>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</si>
  <si>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</si>
  <si>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</si>
  <si>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</si>
  <si>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</si>
  <si>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</si>
  <si>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</si>
  <si>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</si>
  <si>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</si>
  <si>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</si>
  <si>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</si>
  <si>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</si>
  <si>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</si>
  <si>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</si>
  <si>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</si>
  <si>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</si>
  <si>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</si>
  <si>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</si>
  <si>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</si>
  <si>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</si>
  <si>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</si>
  <si>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</si>
  <si>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</si>
  <si>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</si>
  <si>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</si>
  <si>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</si>
  <si>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</si>
  <si>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</si>
  <si>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</si>
  <si>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</si>
  <si>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</si>
  <si>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</si>
  <si>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</si>
  <si>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</si>
  <si>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</si>
  <si>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</si>
  <si>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</si>
  <si>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</si>
  <si>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</si>
  <si>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</si>
  <si>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</si>
  <si>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</si>
  <si>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</si>
  <si>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</si>
  <si>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</si>
  <si>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</si>
  <si>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</si>
  <si>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</si>
  <si>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</si>
  <si>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</si>
  <si>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</si>
  <si>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</si>
  <si>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</si>
  <si>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</si>
  <si>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</si>
  <si>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</si>
  <si>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</si>
  <si>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</si>
  <si>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</si>
  <si>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</si>
  <si>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</si>
  <si>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</si>
  <si>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</si>
  <si>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</si>
  <si>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</si>
  <si>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</si>
  <si>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</si>
  <si>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</si>
  <si>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</si>
  <si>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</si>
  <si>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</si>
  <si>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</si>
  <si>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</si>
  <si>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</si>
  <si>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</si>
  <si>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</si>
  <si>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</si>
  <si>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</si>
  <si>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</si>
  <si>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</si>
  <si>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</si>
  <si>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</si>
  <si>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</si>
  <si>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</si>
  <si>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</si>
  <si>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</si>
  <si>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</si>
  <si>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</si>
  <si>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</si>
  <si>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</si>
  <si>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</si>
  <si>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</si>
  <si>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</si>
  <si>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</si>
  <si>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</si>
  <si>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</si>
  <si>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</si>
  <si>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</si>
  <si>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</si>
  <si>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</si>
  <si>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</si>
  <si>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</si>
  <si>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</si>
  <si>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</si>
  <si>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</si>
  <si>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</si>
  <si>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</si>
  <si>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</si>
  <si>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</si>
  <si>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</si>
  <si>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</si>
  <si>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</si>
  <si>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</si>
  <si>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</si>
  <si>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</si>
  <si>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</si>
  <si>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</si>
  <si>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</si>
  <si>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</si>
  <si>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</si>
  <si>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</si>
  <si>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</si>
  <si>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</si>
  <si>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</si>
  <si>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</si>
  <si>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</si>
  <si>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</si>
  <si>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</si>
  <si>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</si>
  <si>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</si>
  <si>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</si>
  <si>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</si>
  <si>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</si>
  <si>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</si>
  <si>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</si>
  <si>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</si>
  <si>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</si>
  <si>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</si>
  <si>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</si>
  <si>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</si>
  <si>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</si>
  <si>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</si>
  <si>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</si>
  <si>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</si>
  <si>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</si>
  <si>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</si>
  <si>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</si>
  <si>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</si>
  <si>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</si>
  <si>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</si>
  <si>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</si>
  <si>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</si>
  <si>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</si>
  <si>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</si>
  <si>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</si>
  <si>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</si>
  <si>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</si>
  <si>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</si>
  <si>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</si>
  <si>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</si>
  <si>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</si>
  <si>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</si>
  <si>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</si>
  <si>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</si>
  <si>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</si>
  <si>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</si>
  <si>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</si>
  <si>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</si>
  <si>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</si>
  <si>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</si>
  <si>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</si>
  <si>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</si>
  <si>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</si>
  <si>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</si>
  <si>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</si>
  <si>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</si>
  <si>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</si>
  <si>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</si>
  <si>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</si>
  <si>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</si>
  <si>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</si>
  <si>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</si>
  <si>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</si>
  <si>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</si>
  <si>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</si>
  <si>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</si>
  <si>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</si>
  <si>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</si>
  <si>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</si>
  <si>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</si>
  <si>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</si>
  <si>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</si>
  <si>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</si>
  <si>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</si>
  <si>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</si>
  <si>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</si>
  <si>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</si>
  <si>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</si>
  <si>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</si>
  <si>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</si>
  <si>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</si>
  <si>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</si>
  <si>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</si>
  <si>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</si>
  <si>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</si>
  <si>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</si>
  <si>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</si>
  <si>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</si>
  <si>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</si>
  <si>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</si>
  <si>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</si>
  <si>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</si>
  <si>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</si>
  <si>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</si>
  <si>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</si>
  <si>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</si>
  <si>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</si>
  <si>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</si>
  <si>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</si>
  <si>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</si>
  <si>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</si>
  <si>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</si>
  <si>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</si>
  <si>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</si>
  <si>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</si>
  <si>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</si>
  <si>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</si>
  <si>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</si>
  <si>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</si>
  <si>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</si>
  <si>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</si>
  <si>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</si>
  <si>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</si>
  <si>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</si>
  <si>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</si>
  <si>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</si>
  <si>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</si>
  <si>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</si>
  <si>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</si>
  <si>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</si>
  <si>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</si>
  <si>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</si>
  <si>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</si>
  <si>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</si>
  <si>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</si>
  <si>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</si>
  <si>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</si>
  <si>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</si>
  <si>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</si>
  <si>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</si>
  <si>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</si>
  <si>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</si>
  <si>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</si>
  <si>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</si>
  <si>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</si>
  <si>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</si>
  <si>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</si>
  <si>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</si>
  <si>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</si>
  <si>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</si>
  <si>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</si>
  <si>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</si>
  <si>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</si>
  <si>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</si>
  <si>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</si>
  <si>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</si>
  <si>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</si>
  <si>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</si>
  <si>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</si>
  <si>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</si>
  <si>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</si>
  <si>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</si>
  <si>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</si>
  <si>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</si>
  <si>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</si>
  <si>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</si>
  <si>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</si>
  <si>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</si>
  <si>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</si>
  <si>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</si>
  <si>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</si>
  <si>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</si>
  <si>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</si>
  <si>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</si>
  <si>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</si>
  <si>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</si>
  <si>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</si>
  <si>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</si>
  <si>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</si>
  <si>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</si>
  <si>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</si>
  <si>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</si>
  <si>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</si>
  <si>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</si>
  <si>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</si>
  <si>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</si>
  <si>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</si>
  <si>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</si>
  <si>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</si>
  <si>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</si>
  <si>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</si>
  <si>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</si>
  <si>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</si>
  <si>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</si>
  <si>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</si>
  <si>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</si>
  <si>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</si>
  <si>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</si>
  <si>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</si>
  <si>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</si>
  <si>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</si>
  <si>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</si>
  <si>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</si>
  <si>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</si>
  <si>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</si>
  <si>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</si>
  <si>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</si>
  <si>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</si>
  <si>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</si>
  <si>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</si>
  <si>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</si>
  <si>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</si>
  <si>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</si>
  <si>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</si>
  <si>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</si>
  <si>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</si>
  <si>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</si>
  <si>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</si>
  <si>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</si>
  <si>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</si>
  <si>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</si>
  <si>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</si>
  <si>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</si>
  <si>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</si>
  <si>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</si>
  <si>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</si>
  <si>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</si>
  <si>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</si>
  <si>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</si>
  <si>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</si>
  <si>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</si>
  <si>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</si>
  <si>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</si>
  <si>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</si>
  <si>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</si>
  <si>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</si>
  <si>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</si>
  <si>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</si>
  <si>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</si>
  <si>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</si>
  <si>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</si>
  <si>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</si>
  <si>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</si>
  <si>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</si>
  <si>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</si>
  <si>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</si>
  <si>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</si>
  <si>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</si>
  <si>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</si>
  <si>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</si>
  <si>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</si>
  <si>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</si>
  <si>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</si>
  <si>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</si>
  <si>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</si>
  <si>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</si>
  <si>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</si>
  <si>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</si>
  <si>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</si>
  <si>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</si>
  <si>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</si>
  <si>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</si>
  <si>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</si>
  <si>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</si>
  <si>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</si>
  <si>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</si>
  <si>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</si>
  <si>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</si>
  <si>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</si>
  <si>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</si>
  <si>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</si>
  <si>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</si>
  <si>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</si>
  <si>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</si>
  <si>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</si>
  <si>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</si>
  <si>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</si>
  <si>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</si>
  <si>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</si>
  <si>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</si>
  <si>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</si>
  <si>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</si>
  <si>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</si>
  <si>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</si>
  <si>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</si>
  <si>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</si>
  <si>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</si>
  <si>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</si>
  <si>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</si>
  <si>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</si>
  <si>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</si>
  <si>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</si>
  <si>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</si>
  <si>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</si>
  <si>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</si>
  <si>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</si>
  <si>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</si>
  <si>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</si>
  <si>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</si>
  <si>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</si>
  <si>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</si>
  <si>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</si>
  <si>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</si>
  <si>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</si>
  <si>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</si>
  <si>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</si>
  <si>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</si>
  <si>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</si>
  <si>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</si>
  <si>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</si>
  <si>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</si>
  <si>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</si>
  <si>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</si>
  <si>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</si>
  <si>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</si>
  <si>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</si>
  <si>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</si>
  <si>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</si>
  <si>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</si>
  <si>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</si>
  <si>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</si>
  <si>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</si>
  <si>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</si>
  <si>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</si>
  <si>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</si>
  <si>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</si>
  <si>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</si>
  <si>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</si>
  <si>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</si>
  <si>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</si>
  <si>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</si>
  <si>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</si>
  <si>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</si>
  <si>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</si>
  <si>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</si>
  <si>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</si>
  <si>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</si>
  <si>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</si>
  <si>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</si>
  <si>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</si>
  <si>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</si>
  <si>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</si>
  <si>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</si>
  <si>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</si>
  <si>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</si>
  <si>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</si>
  <si>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</si>
  <si>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</si>
  <si>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</si>
  <si>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</si>
  <si>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</si>
  <si>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</si>
  <si>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</si>
  <si>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</si>
  <si>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</si>
  <si>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</si>
  <si>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</si>
  <si>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</si>
  <si>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</si>
  <si>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</si>
  <si>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</si>
  <si>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</si>
  <si>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</si>
  <si>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</si>
  <si>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</si>
  <si>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</si>
  <si>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</si>
  <si>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</si>
  <si>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</si>
  <si>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</si>
  <si>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</si>
  <si>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</si>
  <si>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</si>
  <si>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</si>
  <si>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</si>
  <si>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</si>
  <si>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</si>
  <si>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</si>
  <si>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</si>
  <si>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</si>
  <si>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</si>
  <si>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</si>
  <si>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</si>
  <si>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</si>
  <si>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</si>
  <si>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</si>
  <si>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</si>
  <si>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</si>
  <si>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</si>
  <si>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</si>
  <si>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</si>
  <si>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</si>
  <si>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</si>
  <si>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</si>
  <si>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</si>
  <si>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</si>
  <si>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</si>
  <si>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</si>
  <si>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</si>
  <si>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</si>
  <si>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</si>
  <si>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</si>
  <si>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</si>
  <si>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</si>
  <si>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</si>
  <si>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</si>
  <si>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</si>
  <si>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</si>
  <si>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</si>
  <si>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</si>
  <si>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</si>
  <si>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</si>
  <si>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</si>
  <si>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</si>
  <si>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</si>
  <si>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</si>
  <si>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</si>
  <si>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</si>
  <si>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</si>
  <si>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</si>
  <si>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</si>
  <si>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</si>
  <si>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</si>
  <si>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</si>
  <si>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</si>
  <si>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</si>
  <si>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</si>
  <si>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</si>
  <si>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</si>
  <si>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</si>
  <si>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</si>
  <si>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</si>
  <si>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</si>
  <si>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</si>
  <si>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</si>
  <si>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</si>
  <si>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</si>
  <si>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</si>
  <si>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</si>
  <si>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</si>
  <si>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</si>
  <si>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</si>
  <si>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</si>
  <si>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</si>
  <si>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</si>
  <si>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</si>
  <si>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</si>
  <si>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</si>
  <si>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</si>
  <si>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</si>
  <si>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</si>
  <si>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</si>
  <si>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</si>
  <si>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</si>
  <si>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</si>
  <si>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</si>
  <si>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</si>
  <si>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</si>
  <si>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</si>
  <si>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</si>
  <si>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</si>
  <si>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</si>
  <si>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</si>
  <si>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</si>
  <si>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</si>
  <si>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</si>
  <si>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</si>
  <si>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</si>
  <si>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</si>
  <si>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</si>
  <si>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</si>
  <si>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</si>
  <si>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</si>
  <si>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</si>
  <si>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</si>
  <si>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</si>
  <si>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</si>
  <si>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</si>
  <si>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</si>
  <si>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</si>
  <si>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</si>
  <si>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</si>
  <si>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</si>
  <si>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</si>
  <si>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</si>
  <si>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</si>
  <si>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</si>
  <si>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</si>
  <si>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</si>
  <si>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</si>
  <si>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</si>
  <si>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</si>
  <si>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</si>
  <si>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</si>
  <si>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</si>
  <si>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</si>
  <si>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</si>
  <si>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</si>
  <si>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</si>
  <si>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</si>
  <si>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</si>
  <si>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</si>
  <si>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</si>
  <si>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</si>
  <si>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</si>
  <si>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</si>
  <si>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</si>
  <si>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</si>
  <si>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</si>
  <si>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</si>
  <si>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</si>
  <si>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</si>
  <si>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</si>
  <si>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</si>
  <si>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</si>
  <si>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</si>
  <si>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</si>
  <si>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</si>
  <si>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</si>
  <si>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</si>
  <si>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</si>
  <si>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</si>
  <si>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</si>
  <si>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</si>
  <si>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</si>
  <si>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</si>
  <si>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</si>
  <si>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</si>
  <si>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</si>
  <si>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</si>
  <si>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</si>
  <si>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</si>
  <si>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</si>
  <si>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</si>
  <si>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</si>
  <si>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</si>
  <si>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</si>
  <si>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</si>
  <si>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</si>
  <si>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</si>
  <si>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</si>
  <si>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</si>
  <si>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</si>
  <si>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</si>
  <si>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</si>
  <si>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</si>
  <si>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</si>
  <si>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</si>
  <si>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</si>
  <si>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</si>
  <si>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</si>
  <si>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</si>
  <si>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</si>
  <si>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</si>
  <si>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</si>
  <si>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</si>
  <si>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</si>
  <si>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</si>
  <si>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</si>
  <si>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</si>
  <si>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</si>
  <si>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</si>
  <si>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</si>
  <si>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</si>
  <si>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</si>
  <si>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</si>
  <si>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</si>
  <si>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</si>
  <si>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</si>
  <si>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</si>
  <si>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</si>
  <si>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</si>
  <si>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</si>
  <si>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</si>
  <si>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</si>
  <si>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</si>
  <si>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</si>
  <si>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</si>
  <si>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</si>
  <si>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</si>
  <si>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</si>
  <si>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</si>
  <si>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</si>
  <si>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</si>
  <si>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</si>
  <si>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</si>
  <si>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</si>
  <si>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</si>
  <si>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</si>
  <si>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</si>
  <si>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</si>
  <si>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</si>
  <si>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</si>
  <si>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</si>
  <si>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</si>
  <si>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</si>
  <si>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</si>
  <si>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</si>
  <si>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</si>
  <si>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</si>
  <si>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</si>
  <si>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</si>
  <si>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</si>
  <si>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</si>
  <si>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</si>
  <si>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</si>
  <si>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</si>
  <si>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</si>
  <si>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</si>
  <si>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</si>
  <si>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</si>
  <si>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</si>
  <si>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</si>
  <si>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</si>
  <si>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</si>
  <si>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</si>
  <si>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</si>
  <si>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</si>
  <si>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</si>
  <si>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</si>
  <si>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</si>
  <si>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</si>
  <si>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</si>
  <si>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</si>
  <si>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</si>
  <si>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</si>
  <si>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</si>
  <si>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</si>
  <si>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</si>
  <si>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</si>
  <si>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</si>
  <si>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</si>
  <si>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</si>
  <si>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</si>
  <si>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</si>
  <si>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</si>
  <si>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</si>
  <si>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</si>
  <si>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</si>
  <si>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</si>
  <si>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</si>
  <si>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</si>
  <si>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</si>
  <si>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</si>
  <si>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</si>
  <si>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</si>
  <si>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</si>
  <si>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</si>
  <si>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</si>
  <si>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</si>
  <si>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</si>
  <si>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</si>
  <si>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</si>
  <si>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</si>
  <si>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</si>
  <si>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</si>
  <si>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</si>
  <si>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</si>
  <si>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</si>
  <si>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</si>
  <si>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</si>
  <si>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</si>
  <si>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</si>
  <si>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</si>
  <si>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</si>
  <si>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</si>
  <si>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</si>
  <si>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</si>
  <si>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</si>
  <si>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</si>
  <si>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</si>
  <si>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</si>
  <si>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</si>
  <si>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</si>
  <si>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</si>
  <si>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</si>
  <si>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</si>
  <si>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</si>
  <si>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</si>
  <si>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</si>
  <si>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</si>
  <si>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</si>
  <si>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</si>
  <si>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</si>
  <si>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</si>
  <si>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</si>
  <si>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</si>
  <si>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</si>
  <si>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</si>
  <si>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</si>
  <si>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</si>
  <si>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</si>
  <si>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</si>
  <si>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</si>
  <si>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</si>
  <si>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</si>
  <si>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</si>
  <si>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</si>
  <si>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</si>
  <si>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</si>
  <si>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</si>
  <si>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</si>
  <si>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</si>
  <si>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</si>
  <si>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</si>
  <si>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</si>
  <si>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</si>
  <si>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</si>
  <si>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</si>
  <si>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</si>
  <si>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</si>
  <si>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</si>
  <si>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</si>
  <si>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</si>
  <si>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</si>
  <si>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</si>
  <si>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</si>
  <si>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</si>
  <si>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</si>
  <si>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</si>
  <si>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</si>
  <si>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</si>
  <si>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</si>
  <si>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</si>
  <si>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</si>
  <si>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</si>
  <si>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</si>
  <si>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</si>
  <si>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</si>
  <si>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</si>
  <si>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</si>
  <si>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</si>
  <si>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</si>
  <si>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</si>
  <si>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</si>
  <si>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</si>
  <si>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</si>
  <si>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</si>
  <si>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</si>
  <si>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</si>
  <si>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</si>
  <si>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</si>
  <si>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</si>
  <si>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</si>
  <si>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</si>
  <si>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</si>
  <si>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</si>
  <si>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</si>
  <si>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</si>
  <si>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</si>
  <si>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</si>
  <si>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</si>
  <si>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</si>
  <si>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</si>
  <si>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</si>
  <si>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</si>
  <si>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</si>
  <si>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</si>
  <si>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</si>
  <si>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</si>
  <si>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</si>
  <si>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</si>
  <si>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</si>
  <si>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</si>
  <si>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</si>
  <si>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</si>
  <si>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</si>
  <si>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</si>
  <si>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</si>
  <si>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</si>
  <si>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</si>
  <si>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</si>
  <si>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</si>
  <si>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</si>
  <si>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</si>
  <si>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</si>
  <si>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</si>
  <si>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</si>
  <si>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</si>
  <si>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</si>
  <si>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</si>
  <si>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</si>
  <si>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</si>
  <si>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</si>
  <si>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</si>
  <si>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</si>
  <si>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</si>
  <si>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</si>
  <si>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</si>
  <si>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</si>
  <si>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</si>
  <si>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</si>
  <si>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</si>
  <si>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</si>
  <si>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</si>
  <si>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</si>
  <si>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</si>
  <si>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</si>
  <si>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</si>
  <si>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</si>
  <si>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</si>
  <si>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</si>
  <si>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</si>
  <si>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</si>
  <si>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</si>
  <si>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</si>
  <si>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</si>
  <si>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</si>
  <si>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</si>
  <si>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</si>
  <si>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</si>
  <si>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</si>
  <si>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</si>
  <si>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</si>
  <si>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</si>
  <si>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</si>
  <si>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</si>
  <si>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</si>
  <si>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</si>
  <si>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</si>
  <si>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</si>
  <si>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</si>
  <si>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</si>
  <si>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</si>
  <si>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</si>
  <si>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</si>
  <si>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</si>
  <si>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</si>
  <si>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</si>
  <si>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</si>
  <si>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</si>
  <si>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</si>
  <si>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</si>
  <si>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</si>
  <si>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</si>
  <si>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</si>
  <si>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</si>
  <si>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</si>
  <si>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</si>
  <si>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</si>
  <si>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</si>
  <si>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</si>
  <si>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</si>
  <si>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</si>
  <si>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</si>
  <si>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</si>
  <si>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</si>
  <si>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</si>
  <si>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</si>
  <si>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</si>
  <si>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</si>
  <si>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</si>
  <si>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</si>
  <si>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</si>
  <si>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</si>
  <si>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</si>
  <si>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</si>
  <si>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</si>
  <si>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</si>
  <si>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</si>
  <si>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</si>
  <si>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</si>
  <si>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</si>
  <si>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</si>
  <si>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</si>
  <si>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</si>
  <si>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</si>
  <si>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</si>
  <si>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</si>
  <si>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</si>
  <si>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</si>
  <si>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</si>
  <si>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</si>
  <si>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</si>
  <si>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</si>
  <si>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</si>
  <si>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</si>
  <si>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</si>
  <si>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</si>
  <si>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</si>
  <si>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</si>
  <si>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</si>
  <si>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</si>
  <si>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</si>
  <si>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</si>
  <si>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</si>
  <si>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</si>
  <si>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</si>
  <si>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</si>
  <si>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</si>
  <si>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</si>
  <si>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</si>
  <si>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</si>
  <si>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</si>
  <si>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</si>
  <si>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</si>
  <si>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</si>
  <si>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</si>
  <si>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</si>
  <si>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</si>
  <si>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</si>
  <si>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</si>
  <si>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</si>
  <si>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</si>
  <si>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</si>
  <si>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</si>
  <si>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</si>
  <si>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</si>
  <si>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</si>
  <si>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</si>
  <si>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</si>
  <si>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</si>
  <si>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</si>
  <si>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</si>
  <si>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</si>
  <si>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</si>
  <si>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</si>
  <si>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</si>
  <si>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</si>
  <si>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</si>
  <si>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</si>
  <si>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</si>
  <si>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</si>
  <si>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</si>
  <si>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</si>
  <si>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</si>
  <si>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</si>
  <si>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</si>
  <si>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</si>
  <si>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</si>
  <si>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</si>
  <si>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</si>
  <si>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</si>
  <si>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</si>
  <si>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</si>
  <si>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</si>
  <si>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</si>
  <si>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</si>
  <si>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</si>
  <si>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</si>
  <si>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</si>
  <si>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</si>
  <si>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</si>
  <si>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</si>
  <si>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</si>
  <si>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</si>
  <si>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</si>
  <si>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</si>
  <si>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</si>
  <si>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</si>
  <si>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</si>
  <si>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</si>
  <si>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</si>
  <si>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</si>
  <si>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</si>
  <si>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</si>
  <si>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</si>
  <si>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</si>
  <si>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</si>
  <si>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</si>
  <si>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</si>
  <si>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</si>
  <si>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</si>
  <si>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</si>
  <si>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</si>
  <si>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</si>
  <si>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</si>
  <si>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</si>
  <si>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</si>
  <si>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</si>
  <si>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</si>
  <si>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</si>
  <si>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</si>
  <si>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</si>
  <si>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</si>
  <si>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</si>
  <si>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</si>
  <si>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</si>
  <si>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</si>
  <si>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</si>
  <si>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</si>
  <si>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</si>
  <si>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</si>
  <si>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</si>
  <si>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</si>
  <si>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</si>
  <si>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</si>
  <si>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</si>
  <si>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</si>
  <si>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</si>
  <si>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</si>
  <si>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</si>
  <si>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</si>
  <si>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</si>
  <si>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</si>
  <si>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</si>
  <si>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</si>
  <si>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</si>
  <si>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</si>
  <si>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</si>
  <si>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</si>
  <si>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</si>
  <si>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</si>
  <si>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</si>
  <si>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</si>
  <si>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</si>
  <si>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</si>
  <si>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</si>
  <si>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</si>
  <si>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</si>
  <si>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</si>
  <si>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</si>
  <si>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</si>
  <si>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</si>
  <si>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</si>
  <si>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</si>
  <si>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</si>
  <si>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</si>
  <si>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</si>
  <si>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</si>
  <si>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</si>
  <si>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</si>
  <si>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</si>
  <si>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</si>
  <si>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</si>
  <si>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</si>
  <si>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</si>
  <si>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</si>
  <si>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</si>
  <si>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</si>
  <si>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</si>
  <si>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</si>
  <si>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</si>
  <si>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</si>
  <si>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</si>
  <si>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</si>
  <si>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</si>
  <si>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</si>
  <si>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</si>
  <si>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</si>
  <si>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</si>
  <si>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</si>
  <si>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</si>
  <si>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</si>
  <si>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</si>
  <si>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</si>
  <si>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</si>
  <si>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</si>
  <si>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</si>
  <si>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</si>
  <si>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</si>
  <si>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</si>
  <si>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</si>
  <si>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</si>
  <si>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</si>
  <si>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</si>
  <si>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</si>
  <si>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</si>
  <si>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</si>
  <si>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</si>
  <si>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</si>
  <si>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</si>
  <si>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</si>
  <si>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</si>
  <si>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</si>
  <si>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</si>
  <si>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</si>
  <si>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</si>
  <si>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</si>
  <si>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</si>
  <si>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</si>
  <si>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</si>
  <si>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</si>
  <si>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</si>
  <si>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</si>
  <si>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</si>
  <si>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</si>
  <si>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</si>
  <si>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</si>
  <si>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</si>
  <si>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</si>
  <si>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</si>
  <si>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</si>
  <si>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</si>
  <si>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</si>
  <si>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</si>
  <si>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</si>
  <si>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</si>
  <si>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</si>
  <si>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</si>
  <si>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</si>
  <si>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</si>
  <si>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</si>
  <si>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</si>
  <si>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</si>
  <si>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</si>
  <si>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</si>
  <si>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</si>
  <si>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</si>
  <si>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</si>
  <si>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</si>
  <si>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</si>
  <si>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</si>
  <si>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</si>
  <si>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</si>
  <si>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</si>
  <si>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</si>
  <si>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</si>
  <si>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</si>
  <si>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</si>
  <si>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</si>
  <si>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</si>
  <si>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</si>
  <si>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</si>
  <si>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</si>
  <si>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</si>
  <si>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</si>
  <si>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</si>
  <si>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</si>
  <si>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</si>
  <si>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</si>
  <si>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</si>
  <si>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</si>
  <si>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</si>
  <si>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</si>
  <si>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</si>
  <si>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</si>
  <si>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</si>
  <si>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</si>
  <si>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</si>
  <si>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</si>
  <si>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</si>
  <si>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</si>
  <si>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</si>
  <si>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</si>
  <si>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</si>
  <si>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</si>
  <si>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</si>
  <si>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</si>
  <si>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</si>
  <si>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</si>
  <si>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</si>
  <si>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</si>
  <si>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</si>
  <si>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</si>
  <si>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</si>
  <si>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</si>
  <si>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</si>
  <si>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</si>
  <si>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</si>
  <si>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</si>
  <si>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</si>
  <si>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</si>
  <si>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</si>
  <si>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</si>
  <si>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</si>
  <si>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</si>
  <si>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</si>
  <si>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</si>
  <si>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</si>
  <si>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</si>
  <si>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</si>
  <si>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</si>
  <si>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</si>
  <si>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</si>
  <si>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</si>
  <si>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</si>
  <si>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</si>
  <si>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</si>
  <si>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</si>
  <si>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</si>
  <si>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</si>
  <si>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</si>
  <si>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</si>
  <si>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</si>
  <si>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</si>
  <si>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</si>
  <si>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</si>
  <si>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</si>
  <si>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</si>
  <si>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</si>
  <si>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</si>
  <si>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</si>
  <si>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</si>
  <si>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</si>
  <si>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</si>
  <si>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</si>
  <si>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</si>
  <si>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</si>
  <si>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</si>
  <si>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</si>
  <si>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</si>
  <si>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</si>
  <si>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</si>
  <si>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</si>
  <si>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</si>
  <si>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</si>
  <si>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</si>
  <si>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</si>
  <si>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</si>
  <si>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</si>
  <si>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</si>
  <si>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</si>
  <si>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</si>
  <si>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</si>
  <si>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</si>
  <si>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</si>
  <si>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</si>
  <si>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</si>
  <si>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</si>
  <si>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</si>
  <si>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</si>
  <si>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</si>
  <si>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</si>
  <si>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</si>
  <si>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</si>
  <si>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</si>
  <si>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</si>
  <si>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</si>
  <si>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</si>
  <si>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</si>
  <si>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</si>
  <si>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</si>
  <si>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</si>
  <si>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</si>
  <si>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</si>
  <si>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</si>
  <si>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</si>
  <si>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</si>
  <si>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</si>
  <si>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</si>
  <si>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</si>
  <si>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</si>
  <si>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</si>
  <si>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</si>
  <si>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</si>
  <si>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</si>
  <si>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</si>
  <si>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</si>
  <si>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</si>
  <si>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</si>
  <si>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</si>
  <si>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</si>
  <si>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</si>
  <si>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</si>
  <si>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</si>
  <si>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</si>
  <si>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</si>
  <si>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</si>
  <si>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</si>
  <si>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</si>
  <si>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</si>
  <si>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</si>
  <si>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</si>
  <si>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</si>
  <si>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</si>
  <si>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</si>
  <si>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</si>
  <si>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</si>
  <si>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</si>
  <si>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</si>
  <si>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</si>
  <si>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</si>
  <si>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</si>
  <si>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</si>
  <si>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</si>
  <si>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</si>
  <si>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</si>
  <si>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</si>
  <si>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</si>
  <si>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</si>
  <si>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</si>
  <si>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</si>
  <si>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</si>
  <si>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</si>
  <si>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</si>
  <si>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</si>
  <si>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</si>
  <si>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</si>
  <si>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</si>
  <si>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</si>
  <si>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</si>
  <si>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</si>
  <si>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</si>
  <si>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</si>
  <si>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</si>
  <si>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</si>
  <si>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</si>
  <si>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</si>
  <si>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</si>
  <si>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</si>
  <si>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</si>
  <si>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</si>
  <si>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</si>
  <si>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</si>
  <si>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</si>
  <si>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</si>
  <si>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</si>
  <si>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</si>
  <si>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</si>
  <si>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</si>
  <si>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</si>
  <si>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</si>
  <si>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</si>
  <si>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</si>
  <si>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</si>
  <si>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</si>
  <si>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</si>
  <si>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</si>
  <si>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</si>
  <si>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</si>
  <si>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</si>
  <si>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</si>
  <si>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</si>
  <si>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</si>
  <si>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</si>
  <si>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</si>
  <si>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</si>
  <si>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</si>
  <si>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</si>
  <si>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</si>
  <si>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</si>
  <si>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</si>
  <si>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</si>
  <si>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</si>
  <si>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</si>
  <si>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</si>
  <si>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</si>
  <si>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</si>
  <si>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</si>
  <si>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</si>
  <si>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</si>
  <si>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</si>
  <si>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</si>
  <si>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</si>
  <si>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</si>
  <si>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</si>
  <si>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</si>
  <si>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</si>
  <si>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</si>
  <si>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</si>
  <si>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</si>
  <si>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</si>
  <si>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</si>
  <si>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</si>
  <si>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</si>
  <si>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</si>
  <si>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</si>
  <si>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</si>
  <si>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</si>
  <si>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</si>
  <si>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</si>
  <si>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</si>
  <si>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</si>
  <si>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</si>
  <si>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</si>
  <si>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</si>
  <si>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</si>
  <si>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</si>
  <si>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</si>
  <si>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</si>
  <si>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</si>
  <si>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</si>
  <si>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</si>
  <si>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</si>
  <si>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</si>
  <si>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</si>
  <si>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</si>
  <si>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</si>
  <si>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</si>
  <si>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</si>
  <si>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</si>
  <si>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</si>
  <si>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</si>
  <si>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</si>
  <si>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</si>
  <si>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</si>
  <si>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</si>
  <si>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</si>
  <si>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</si>
  <si>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</si>
  <si>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</si>
  <si>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</si>
  <si>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</si>
  <si>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</si>
  <si>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</si>
  <si>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</si>
  <si>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</si>
  <si>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</si>
  <si>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</si>
  <si>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</si>
  <si>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</si>
  <si>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</si>
  <si>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</si>
  <si>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</si>
  <si>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</si>
  <si>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</si>
  <si>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</si>
  <si>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</si>
  <si>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</si>
  <si>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</si>
  <si>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</si>
  <si>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</si>
  <si>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</si>
  <si>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</si>
  <si>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</si>
  <si>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</si>
  <si>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</si>
  <si>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</si>
  <si>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</si>
  <si>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</si>
  <si>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</si>
  <si>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</si>
  <si>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</si>
  <si>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</si>
  <si>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</si>
  <si>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</si>
  <si>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</si>
  <si>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</si>
  <si>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</si>
  <si>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</si>
  <si>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</si>
  <si>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</si>
  <si>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</si>
  <si>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</si>
  <si>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</si>
  <si>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</si>
  <si>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</si>
  <si>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</si>
  <si>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</si>
  <si>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</si>
  <si>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</si>
  <si>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</si>
  <si>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</si>
  <si>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</si>
  <si>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</si>
  <si>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</si>
  <si>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</si>
  <si>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</si>
  <si>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</si>
  <si>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</si>
  <si>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</si>
  <si>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</si>
  <si>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</si>
  <si>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</si>
  <si>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</si>
  <si>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</si>
  <si>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</si>
  <si>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</si>
  <si>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</si>
  <si>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</si>
  <si>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</si>
  <si>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</si>
  <si>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</si>
  <si>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</si>
  <si>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</si>
  <si>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</si>
  <si>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</si>
  <si>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</si>
  <si>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</si>
  <si>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</si>
  <si>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</si>
  <si>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</si>
  <si>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</si>
  <si>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</si>
  <si>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</si>
  <si>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</si>
  <si>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</si>
  <si>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</si>
  <si>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</si>
  <si>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</si>
  <si>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</si>
  <si>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</si>
  <si>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</si>
  <si>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</si>
  <si>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</si>
  <si>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</si>
  <si>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</si>
  <si>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</si>
  <si>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</si>
  <si>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</si>
  <si>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</si>
  <si>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</si>
  <si>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</si>
  <si>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</si>
  <si>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</si>
  <si>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</si>
  <si>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</si>
  <si>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</si>
  <si>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</si>
  <si>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</si>
  <si>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</si>
  <si>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</si>
  <si>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</si>
  <si>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</si>
  <si>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</si>
  <si>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</si>
  <si>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</si>
  <si>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</si>
  <si>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</si>
  <si>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</si>
  <si>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</si>
  <si>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</si>
  <si>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</si>
  <si>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</si>
  <si>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</si>
  <si>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</si>
  <si>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</si>
  <si>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</si>
  <si>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</si>
  <si>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</si>
  <si>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</si>
  <si>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</si>
  <si>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</si>
  <si>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</si>
  <si>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</si>
  <si>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</si>
  <si>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</si>
  <si>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</si>
  <si>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</si>
  <si>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</si>
  <si>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</si>
  <si>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</si>
  <si>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</si>
  <si>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</si>
  <si>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</si>
  <si>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</si>
  <si>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</si>
  <si>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</si>
  <si>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</si>
  <si>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</si>
  <si>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</si>
  <si>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</si>
  <si>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</si>
  <si>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</si>
  <si>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</si>
  <si>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</si>
  <si>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</si>
  <si>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</si>
  <si>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</si>
  <si>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</si>
  <si>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</si>
  <si>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</si>
  <si>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</si>
  <si>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</si>
  <si>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</si>
  <si>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</si>
  <si>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</si>
  <si>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</si>
  <si>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</si>
  <si>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</si>
  <si>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</si>
  <si>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</si>
  <si>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</si>
  <si>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</si>
  <si>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</si>
  <si>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</si>
  <si>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</si>
  <si>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</si>
  <si>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</si>
  <si>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</si>
  <si>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</si>
  <si>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</si>
  <si>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</si>
  <si>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</si>
  <si>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</si>
  <si>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</si>
  <si>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</si>
  <si>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</si>
  <si>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</si>
  <si>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</si>
  <si>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</si>
  <si>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</si>
  <si>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</si>
  <si>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</si>
  <si>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</si>
  <si>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</si>
  <si>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</si>
  <si>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</si>
  <si>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</si>
  <si>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</si>
  <si>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</si>
  <si>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</si>
  <si>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</si>
  <si>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</si>
  <si>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</si>
  <si>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</si>
  <si>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</si>
  <si>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</si>
  <si>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</si>
  <si>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</si>
  <si>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</si>
  <si>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</si>
  <si>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</si>
  <si>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</si>
  <si>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</si>
  <si>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</si>
  <si>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</si>
  <si>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</si>
  <si>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</si>
  <si>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</si>
  <si>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</si>
  <si>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</si>
  <si>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</si>
  <si>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</si>
  <si>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</si>
  <si>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</si>
  <si>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</si>
  <si>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</si>
  <si>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</si>
  <si>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</si>
  <si>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</si>
  <si>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</si>
  <si>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</si>
  <si>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</si>
  <si>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</si>
  <si>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</si>
  <si>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</si>
  <si>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</si>
  <si>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</si>
  <si>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</si>
  <si>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</si>
  <si>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</si>
  <si>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</si>
  <si>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</si>
  <si>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</si>
  <si>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</si>
  <si>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</si>
  <si>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</si>
  <si>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</si>
  <si>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</si>
  <si>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</si>
  <si>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</si>
  <si>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</si>
  <si>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</si>
  <si>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</si>
  <si>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</si>
  <si>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</si>
  <si>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</si>
  <si>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</si>
  <si>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</si>
  <si>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</si>
  <si>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</si>
  <si>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</si>
  <si>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</si>
  <si>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</si>
  <si>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</si>
  <si>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</si>
  <si>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</si>
  <si>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</si>
  <si>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</si>
  <si>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</si>
  <si>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</si>
  <si>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</si>
  <si>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</si>
  <si>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</si>
  <si>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</si>
  <si>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</si>
  <si>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</si>
  <si>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</si>
  <si>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</si>
  <si>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</si>
  <si>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</si>
  <si>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</si>
  <si>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</si>
  <si>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</si>
  <si>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</si>
  <si>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</si>
  <si>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</si>
  <si>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</si>
  <si>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</si>
  <si>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</si>
  <si>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</si>
  <si>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</si>
  <si>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</si>
  <si>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</si>
  <si>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</si>
  <si>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</si>
  <si>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</si>
  <si>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</si>
  <si>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</si>
  <si>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</si>
  <si>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</si>
  <si>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</si>
  <si>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</si>
  <si>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</si>
  <si>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</si>
  <si>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</si>
  <si>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</si>
  <si>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</si>
  <si>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</si>
  <si>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</si>
  <si>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</si>
  <si>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</si>
  <si>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</si>
  <si>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</si>
  <si>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</si>
  <si>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</si>
  <si>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</si>
  <si>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</si>
  <si>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</si>
  <si>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</si>
  <si>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</si>
  <si>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</si>
  <si>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</si>
  <si>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</si>
  <si>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</si>
  <si>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</si>
  <si>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</si>
  <si>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</si>
  <si>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</si>
  <si>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</si>
  <si>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</si>
  <si>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</si>
  <si>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</si>
  <si>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</si>
  <si>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</si>
  <si>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</si>
  <si>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</si>
  <si>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</si>
  <si>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</si>
  <si>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</si>
  <si>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</si>
  <si>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</si>
  <si>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</si>
  <si>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</si>
  <si>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</si>
  <si>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</si>
  <si>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</si>
  <si>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</si>
  <si>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</si>
  <si>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</si>
  <si>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</si>
  <si>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</si>
  <si>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</si>
  <si>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</si>
  <si>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</si>
  <si>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</si>
  <si>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</si>
  <si>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</si>
  <si>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</si>
  <si>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</si>
  <si>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</si>
  <si>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</si>
  <si>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</si>
  <si>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</si>
  <si>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</si>
  <si>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</si>
  <si>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</si>
  <si>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</si>
  <si>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</si>
  <si>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</si>
  <si>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</si>
  <si>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</si>
  <si>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</si>
  <si>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</si>
  <si>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</si>
  <si>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</si>
  <si>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</si>
  <si>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</si>
  <si>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</si>
  <si>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</si>
  <si>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</si>
  <si>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</si>
  <si>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</si>
  <si>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</si>
  <si>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</si>
  <si>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</si>
  <si>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</si>
  <si>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</si>
  <si>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</si>
  <si>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</si>
  <si>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</si>
  <si>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</si>
  <si>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</si>
  <si>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</si>
  <si>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</si>
  <si>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</si>
  <si>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</si>
  <si>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</si>
  <si>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</si>
  <si>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</si>
  <si>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</si>
  <si>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</si>
  <si>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</si>
  <si>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</si>
  <si>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</si>
  <si>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</si>
  <si>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</si>
  <si>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</si>
  <si>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</si>
  <si>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</si>
  <si>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</si>
  <si>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</si>
  <si>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</si>
  <si>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</si>
  <si>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</si>
  <si>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</si>
  <si>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</si>
  <si>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</si>
  <si>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</si>
  <si>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</si>
  <si>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</si>
  <si>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</si>
  <si>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</si>
  <si>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</si>
  <si>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</si>
  <si>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</si>
  <si>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</si>
  <si>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</si>
  <si>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</si>
  <si>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</si>
  <si>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</si>
  <si>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</si>
  <si>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</si>
  <si>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</si>
  <si>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</si>
  <si>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</si>
  <si>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</si>
  <si>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</si>
  <si>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</si>
  <si>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</si>
  <si>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</si>
  <si>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</si>
  <si>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</si>
  <si>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</si>
  <si>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</si>
  <si>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</si>
  <si>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</si>
  <si>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</si>
  <si>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</si>
  <si>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</si>
  <si>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</si>
  <si>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</si>
  <si>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</si>
  <si>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</si>
  <si>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</si>
  <si>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</si>
  <si>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</si>
  <si>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</si>
  <si>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</si>
  <si>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</si>
  <si>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</si>
  <si>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</si>
  <si>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</si>
  <si>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</si>
  <si>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</si>
  <si>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</si>
  <si>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</si>
  <si>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</si>
  <si>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</si>
  <si>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</si>
  <si>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</si>
  <si>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</si>
  <si>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</si>
  <si>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</si>
  <si>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</si>
  <si>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</si>
  <si>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</si>
  <si>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</si>
  <si>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</si>
  <si>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</si>
  <si>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</si>
  <si>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</si>
  <si>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</si>
  <si>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</si>
  <si>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</si>
  <si>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</si>
  <si>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</si>
  <si>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</si>
  <si>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</si>
  <si>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</si>
  <si>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</si>
  <si>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</si>
  <si>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</si>
  <si>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</si>
  <si>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</si>
  <si>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</si>
  <si>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</si>
  <si>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</si>
  <si>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</si>
  <si>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</si>
  <si>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</si>
  <si>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</si>
  <si>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</si>
  <si>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</si>
  <si>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</si>
  <si>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</si>
  <si>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</si>
  <si>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</si>
  <si>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</si>
  <si>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</si>
  <si>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</si>
  <si>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</si>
  <si>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</si>
  <si>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</si>
  <si>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</si>
  <si>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</si>
  <si>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</si>
  <si>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</si>
  <si>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</si>
  <si>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</si>
  <si>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</si>
  <si>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</si>
  <si>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</si>
  <si>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</si>
  <si>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</si>
  <si>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</si>
  <si>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</si>
  <si>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</si>
  <si>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</si>
  <si>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</si>
  <si>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</si>
  <si>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</si>
  <si>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</si>
  <si>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</si>
  <si>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</si>
  <si>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</si>
  <si>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</si>
  <si>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</si>
  <si>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</si>
  <si>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</si>
  <si>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</si>
  <si>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</si>
  <si>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</si>
  <si>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</si>
  <si>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</si>
  <si>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</si>
  <si>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</si>
  <si>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</si>
  <si>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</si>
  <si>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</si>
  <si>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</si>
  <si>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</si>
  <si>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</si>
  <si>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</si>
  <si>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</si>
  <si>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</si>
  <si>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</si>
  <si>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</si>
  <si>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</si>
  <si>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</si>
  <si>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</si>
  <si>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</si>
  <si>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</si>
  <si>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</si>
  <si>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</si>
  <si>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</si>
  <si>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</si>
  <si>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</si>
  <si>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</si>
  <si>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</si>
  <si>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</si>
  <si>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</si>
  <si>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</si>
  <si>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</si>
  <si>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</si>
  <si>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</si>
  <si>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</si>
  <si>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</si>
  <si>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</si>
  <si>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</si>
  <si>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</si>
  <si>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</si>
  <si>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</si>
  <si>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</si>
  <si>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</si>
  <si>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</si>
  <si>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</si>
  <si>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</si>
  <si>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</si>
  <si>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</si>
  <si>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</si>
  <si>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</si>
  <si>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</si>
  <si>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</si>
  <si>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</si>
  <si>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</si>
  <si>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</si>
  <si>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</si>
  <si>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</si>
  <si>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</si>
  <si>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</si>
  <si>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</si>
  <si>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</si>
  <si>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</si>
  <si>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</si>
  <si>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</si>
  <si>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</si>
  <si>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</si>
  <si>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</si>
  <si>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</si>
  <si>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</si>
  <si>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</si>
  <si>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</si>
  <si>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</si>
  <si>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</si>
  <si>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</si>
  <si>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</si>
  <si>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</si>
  <si>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</si>
  <si>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</si>
  <si>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</si>
  <si>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</si>
  <si>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</si>
  <si>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</si>
  <si>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</si>
  <si>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</si>
  <si>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</si>
  <si>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</si>
  <si>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</si>
  <si>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</si>
  <si>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</si>
  <si>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</si>
  <si>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</si>
  <si>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</si>
  <si>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</si>
  <si>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</si>
  <si>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</si>
  <si>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</si>
  <si>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</si>
  <si>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</si>
  <si>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</si>
  <si>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</si>
  <si>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</si>
  <si>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</si>
  <si>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</si>
  <si>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</si>
  <si>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</si>
  <si>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</si>
  <si>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</si>
  <si>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</si>
  <si>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</si>
  <si>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</si>
  <si>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</si>
  <si>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</si>
  <si>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</si>
  <si>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</si>
  <si>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</si>
  <si>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</si>
  <si>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</si>
  <si>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</si>
  <si>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</si>
  <si>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</si>
  <si>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</si>
  <si>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</si>
  <si>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</si>
  <si>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</si>
  <si>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</si>
  <si>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</si>
  <si>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</si>
  <si>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</si>
  <si>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</si>
  <si>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</si>
  <si>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</si>
  <si>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</si>
  <si>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</si>
  <si>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</si>
  <si>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</si>
  <si>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</si>
  <si>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</si>
  <si>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</si>
  <si>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</si>
  <si>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</si>
  <si>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</si>
  <si>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</si>
  <si>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</si>
  <si>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</si>
  <si>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</si>
  <si>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</si>
  <si>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</si>
  <si>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</si>
  <si>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</si>
  <si>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</si>
  <si>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</si>
  <si>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</si>
  <si>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</si>
  <si>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</si>
  <si>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</si>
  <si>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</si>
  <si>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</si>
  <si>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</si>
  <si>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</si>
  <si>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</si>
  <si>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</si>
  <si>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</si>
  <si>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</si>
  <si>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</si>
  <si>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</si>
  <si>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</si>
  <si>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</si>
  <si>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</si>
  <si>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</si>
  <si>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</si>
  <si>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</si>
  <si>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</si>
  <si>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</si>
  <si>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</si>
  <si>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</si>
  <si>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</si>
  <si>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</si>
  <si>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</si>
  <si>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</si>
  <si>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</si>
  <si>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</si>
  <si>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</si>
  <si>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</si>
  <si>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</si>
  <si>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</si>
  <si>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</si>
  <si>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</si>
  <si>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</si>
  <si>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</si>
  <si>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</si>
  <si>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</si>
  <si>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</si>
  <si>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</si>
  <si>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</si>
  <si>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</si>
  <si>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</si>
  <si>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</si>
  <si>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</si>
  <si>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</si>
  <si>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</si>
  <si>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</si>
  <si>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</si>
  <si>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</si>
  <si>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</si>
  <si>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</si>
  <si>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</si>
  <si>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</si>
  <si>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</si>
  <si>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</si>
  <si>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</si>
  <si>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</si>
  <si>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</si>
  <si>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</si>
  <si>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</si>
  <si>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</si>
  <si>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</si>
  <si>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</si>
  <si>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</si>
  <si>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</si>
  <si>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</si>
  <si>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</si>
  <si>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</si>
  <si>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</si>
  <si>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</si>
  <si>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</si>
  <si>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</si>
  <si>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</si>
  <si>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</si>
  <si>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</si>
  <si>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</si>
  <si>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</si>
  <si>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</si>
  <si>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</si>
  <si>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</si>
  <si>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</si>
  <si>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</si>
  <si>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</si>
  <si>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</si>
  <si>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</si>
  <si>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</si>
  <si>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</si>
  <si>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</si>
  <si>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</si>
  <si>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</si>
  <si>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</si>
  <si>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</si>
  <si>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</si>
  <si>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</si>
  <si>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</si>
  <si>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</si>
  <si>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</si>
  <si>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</si>
  <si>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</si>
  <si>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</si>
  <si>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</si>
  <si>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</si>
  <si>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</si>
  <si>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</si>
  <si>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</si>
  <si>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</si>
  <si>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</si>
  <si>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</si>
  <si>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</si>
  <si>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</si>
  <si>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</si>
  <si>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</si>
  <si>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</si>
  <si>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</si>
  <si>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</si>
  <si>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</si>
  <si>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</si>
  <si>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</si>
  <si>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</si>
  <si>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</si>
  <si>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</si>
  <si>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</si>
  <si>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</si>
  <si>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</si>
  <si>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</si>
  <si>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</si>
  <si>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</si>
  <si>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</si>
  <si>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</si>
  <si>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</si>
  <si>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</si>
  <si>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</si>
  <si>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</si>
  <si>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</si>
  <si>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</si>
  <si>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</si>
  <si>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</si>
  <si>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</si>
  <si>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</si>
  <si>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</si>
  <si>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</si>
  <si>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</si>
  <si>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</si>
  <si>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</si>
  <si>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</si>
  <si>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</si>
  <si>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</si>
  <si>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</si>
  <si>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</si>
  <si>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</si>
  <si>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</si>
  <si>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</si>
  <si>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</si>
  <si>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</si>
  <si>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</si>
  <si>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</si>
  <si>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</si>
  <si>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</si>
  <si>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</si>
  <si>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</si>
  <si>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</si>
  <si>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</si>
  <si>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</si>
  <si>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</si>
  <si>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</si>
  <si>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</si>
  <si>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</si>
  <si>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</si>
  <si>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</si>
  <si>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</si>
  <si>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</si>
  <si>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</si>
  <si>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</si>
  <si>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</si>
  <si>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</si>
  <si>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</si>
  <si>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</si>
  <si>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</si>
  <si>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</si>
  <si>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</si>
  <si>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</si>
  <si>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</si>
  <si>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</si>
  <si>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</si>
  <si>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</si>
  <si>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</si>
  <si>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</si>
  <si>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</si>
  <si>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</si>
  <si>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</si>
  <si>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</si>
  <si>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</si>
  <si>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</si>
  <si>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</si>
  <si>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</si>
  <si>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</si>
  <si>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</si>
  <si>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</si>
  <si>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</si>
  <si>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</si>
  <si>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</si>
  <si>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</si>
  <si>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</si>
  <si>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</si>
  <si>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</si>
  <si>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</si>
  <si>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</si>
  <si>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</si>
  <si>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</si>
  <si>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</si>
  <si>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</si>
  <si>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</si>
  <si>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</si>
  <si>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</si>
  <si>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</si>
  <si>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</si>
  <si>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</si>
  <si>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</si>
  <si>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</si>
  <si>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</si>
  <si>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</si>
  <si>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</si>
  <si>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</si>
  <si>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</si>
  <si>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</si>
  <si>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</si>
  <si>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</si>
  <si>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</si>
  <si>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</si>
  <si>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</si>
  <si>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</si>
  <si>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</si>
  <si>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</si>
  <si>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</si>
  <si>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</si>
  <si>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</si>
  <si>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</si>
  <si>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</si>
  <si>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</si>
  <si>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</si>
  <si>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</si>
  <si>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</si>
  <si>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</si>
  <si>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</si>
  <si>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</si>
  <si>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</si>
  <si>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</si>
  <si>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</si>
  <si>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</si>
  <si>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</si>
  <si>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</si>
  <si>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</si>
  <si>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</si>
  <si>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</si>
  <si>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</si>
  <si>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</si>
  <si>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</si>
  <si>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</si>
  <si>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</si>
  <si>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</si>
  <si>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</si>
  <si>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</si>
  <si>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</si>
  <si>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</si>
  <si>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</si>
  <si>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</si>
  <si>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</si>
  <si>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</si>
  <si>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</si>
  <si>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</si>
  <si>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</si>
  <si>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</si>
  <si>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</si>
  <si>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</si>
  <si>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</si>
  <si>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</si>
  <si>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</si>
  <si>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</si>
  <si>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</si>
  <si>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</si>
  <si>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</si>
  <si>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</si>
  <si>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</si>
  <si>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</si>
  <si>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</si>
  <si>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</si>
  <si>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</si>
  <si>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</si>
  <si>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</si>
  <si>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</si>
  <si>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</si>
  <si>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</si>
  <si>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</si>
  <si>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</si>
  <si>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</si>
  <si>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</si>
  <si>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</si>
  <si>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</si>
  <si>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</si>
  <si>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</si>
  <si>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</si>
  <si>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</si>
  <si>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</si>
  <si>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</si>
  <si>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</si>
  <si>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</si>
  <si>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</si>
  <si>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</si>
  <si>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</si>
  <si>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</si>
  <si>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</si>
  <si>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</si>
  <si>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</si>
  <si>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</si>
  <si>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</si>
  <si>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</si>
  <si>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</si>
  <si>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</si>
  <si>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</si>
  <si>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</si>
  <si>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</si>
  <si>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</si>
  <si>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</si>
  <si>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</si>
  <si>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</si>
  <si>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</si>
  <si>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</si>
  <si>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</si>
  <si>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</si>
  <si>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</si>
  <si>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</si>
  <si>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</si>
  <si>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</si>
  <si>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</si>
  <si>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</si>
  <si>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</si>
  <si>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</si>
  <si>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</si>
  <si>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</si>
  <si>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</si>
  <si>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</si>
  <si>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</si>
  <si>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</si>
  <si>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</si>
  <si>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</si>
  <si>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</si>
  <si>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</si>
  <si>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</si>
  <si>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</si>
  <si>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</si>
  <si>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</si>
  <si>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</si>
  <si>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</si>
  <si>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</si>
  <si>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</si>
  <si>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</si>
  <si>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</si>
  <si>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</si>
  <si>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</si>
  <si>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</si>
  <si>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</si>
  <si>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</si>
  <si>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</si>
  <si>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</si>
  <si>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</si>
  <si>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</si>
  <si>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</si>
  <si>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</si>
  <si>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</si>
  <si>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</si>
  <si>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</si>
  <si>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</si>
  <si>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</si>
  <si>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</si>
  <si>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</si>
  <si>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</si>
  <si>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</si>
  <si>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</si>
  <si>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</si>
  <si>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</si>
  <si>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</si>
  <si>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</si>
  <si>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</si>
  <si>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</si>
  <si>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</si>
  <si>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</si>
  <si>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</si>
  <si>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</si>
  <si>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</si>
  <si>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</si>
  <si>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</si>
  <si>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</si>
  <si>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</si>
  <si>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</si>
  <si>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</si>
  <si>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</si>
  <si>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</si>
  <si>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</si>
  <si>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</si>
  <si>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</si>
  <si>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</si>
  <si>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</si>
  <si>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</si>
  <si>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</si>
  <si>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</si>
  <si>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</si>
  <si>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</si>
  <si>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</si>
  <si>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</si>
  <si>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</si>
  <si>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</si>
  <si>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</si>
  <si>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</si>
  <si>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</si>
  <si>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</si>
  <si>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</si>
  <si>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</si>
  <si>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</si>
  <si>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</si>
  <si>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</si>
  <si>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</si>
  <si>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</si>
  <si>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</si>
  <si>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</si>
  <si>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</si>
  <si>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</si>
  <si>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</si>
  <si>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</si>
  <si>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</si>
  <si>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</si>
  <si>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</si>
  <si>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</si>
  <si>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</si>
  <si>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</si>
  <si>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</si>
  <si>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</si>
  <si>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</si>
  <si>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</si>
  <si>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</si>
  <si>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</si>
  <si>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</si>
  <si>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</si>
  <si>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</si>
  <si>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</si>
  <si>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</si>
  <si>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</si>
  <si>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</si>
  <si>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</si>
  <si>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</si>
  <si>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</si>
  <si>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</si>
  <si>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</si>
  <si>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</si>
  <si>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</si>
  <si>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</si>
  <si>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</si>
  <si>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</si>
  <si>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</si>
  <si>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</si>
  <si>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</si>
  <si>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</si>
  <si>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</si>
  <si>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</si>
  <si>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</si>
  <si>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</si>
  <si>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</si>
  <si>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</si>
  <si>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</si>
  <si>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</si>
  <si>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</si>
  <si>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</si>
  <si>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</si>
  <si>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</si>
  <si>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</si>
  <si>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</si>
  <si>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</si>
  <si>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</si>
  <si>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</si>
  <si>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</si>
  <si>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</si>
  <si>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</si>
  <si>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</si>
  <si>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</si>
  <si>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</si>
  <si>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</si>
  <si>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</si>
  <si>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</si>
  <si>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</si>
  <si>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</si>
  <si>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</si>
  <si>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</si>
  <si>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</si>
  <si>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</si>
  <si>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</si>
  <si>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</si>
  <si>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</si>
  <si>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</si>
  <si>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</si>
  <si>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</si>
  <si>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</si>
  <si>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</si>
  <si>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</si>
  <si>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</si>
  <si>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</si>
  <si>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</si>
  <si>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</si>
  <si>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</si>
  <si>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</si>
  <si>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</si>
  <si>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</si>
  <si>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</si>
  <si>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</si>
  <si>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</si>
  <si>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</si>
  <si>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</si>
  <si>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</si>
  <si>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</si>
  <si>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</si>
  <si>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</si>
  <si>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</si>
  <si>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</si>
  <si>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</si>
  <si>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</si>
  <si>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</si>
  <si>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</si>
  <si>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</si>
  <si>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</si>
  <si>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</si>
  <si>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</si>
  <si>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</si>
  <si>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</si>
  <si>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</si>
  <si>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</si>
  <si>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</si>
  <si>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</si>
  <si>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</si>
  <si>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</si>
  <si>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</si>
  <si>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</si>
  <si>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</si>
  <si>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</si>
  <si>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</si>
  <si>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</si>
  <si>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</si>
  <si>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</si>
  <si>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</si>
  <si>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</si>
  <si>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</si>
  <si>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</si>
  <si>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</si>
  <si>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</si>
  <si>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</si>
  <si>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</si>
  <si>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</si>
  <si>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</si>
  <si>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</si>
  <si>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</si>
  <si>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</si>
  <si>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</si>
  <si>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</si>
  <si>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</si>
  <si>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</si>
  <si>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</si>
  <si>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</si>
  <si>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</si>
  <si>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</si>
  <si>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</si>
  <si>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</si>
  <si>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</si>
  <si>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</si>
  <si>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</si>
  <si>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</si>
  <si>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</si>
  <si>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</si>
  <si>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</si>
  <si>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</si>
  <si>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</si>
  <si>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</si>
  <si>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</si>
  <si>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</si>
  <si>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</si>
  <si>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</si>
  <si>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</si>
  <si>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</si>
  <si>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</si>
  <si>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</si>
  <si>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</si>
  <si>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</si>
  <si>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</si>
  <si>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</si>
  <si>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</si>
  <si>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</si>
  <si>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</si>
  <si>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</si>
  <si>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</si>
  <si>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</si>
  <si>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</si>
  <si>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</si>
  <si>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</si>
  <si>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</si>
  <si>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</si>
  <si>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</si>
  <si>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</si>
  <si>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</si>
  <si>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</si>
  <si>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</si>
  <si>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</si>
  <si>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</si>
  <si>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</si>
  <si>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</si>
  <si>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</si>
  <si>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</si>
  <si>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</si>
  <si>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</si>
  <si>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</si>
  <si>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</si>
  <si>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</si>
  <si>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</si>
  <si>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</si>
  <si>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</si>
  <si>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</si>
  <si>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</si>
  <si>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</si>
  <si>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</si>
  <si>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</si>
  <si>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</si>
  <si>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</si>
  <si>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</si>
  <si>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</si>
  <si>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</si>
  <si>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</si>
  <si>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</si>
  <si>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</si>
  <si>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</si>
  <si>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</si>
  <si>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</si>
  <si>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</si>
  <si>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</si>
  <si>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</si>
  <si>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</si>
  <si>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</si>
  <si>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</si>
  <si>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</si>
  <si>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</si>
  <si>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</si>
  <si>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</si>
  <si>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</si>
  <si>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</si>
  <si>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</si>
  <si>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</si>
  <si>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</si>
  <si>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</si>
  <si>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</si>
  <si>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</si>
  <si>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</si>
  <si>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</si>
  <si>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</si>
  <si>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</si>
  <si>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</si>
  <si>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</si>
  <si>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</si>
  <si>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</si>
  <si>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</si>
  <si>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</si>
  <si>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</si>
  <si>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</si>
  <si>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</si>
  <si>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</si>
  <si>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</si>
  <si>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</si>
  <si>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</si>
  <si>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</si>
  <si>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</si>
  <si>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</si>
  <si>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</si>
  <si>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</si>
  <si>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</si>
  <si>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</si>
  <si>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</si>
  <si>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</si>
  <si>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</si>
  <si>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</si>
  <si>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</si>
  <si>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</si>
  <si>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</si>
  <si>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</si>
  <si>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</si>
  <si>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</si>
  <si>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</si>
  <si>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</si>
  <si>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</si>
  <si>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</si>
  <si>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</si>
  <si>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</si>
  <si>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</si>
  <si>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</si>
  <si>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</si>
  <si>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</si>
  <si>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</si>
  <si>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</si>
  <si>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</si>
  <si>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</si>
  <si>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</si>
  <si>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</si>
  <si>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</si>
  <si>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</si>
  <si>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</si>
  <si>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</si>
  <si>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</si>
  <si>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</si>
  <si>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</si>
  <si>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</si>
  <si>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</si>
  <si>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</si>
  <si>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</si>
  <si>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</si>
  <si>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</si>
  <si>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</si>
  <si>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</si>
  <si>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</si>
  <si>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</si>
  <si>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</si>
  <si>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</si>
  <si>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</si>
  <si>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</si>
  <si>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</si>
  <si>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</si>
  <si>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</si>
  <si>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</si>
  <si>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</si>
  <si>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</si>
  <si>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</si>
  <si>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</si>
  <si>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</si>
  <si>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</si>
  <si>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</si>
  <si>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</si>
  <si>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</si>
  <si>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</si>
  <si>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</si>
  <si>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</si>
  <si>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</si>
  <si>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</si>
  <si>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</si>
  <si>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</si>
  <si>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</si>
  <si>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</si>
  <si>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</si>
  <si>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</si>
  <si>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</si>
  <si>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</si>
  <si>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</si>
  <si>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</si>
  <si>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</si>
  <si>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</si>
  <si>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</si>
  <si>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</si>
  <si>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</si>
  <si>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</si>
  <si>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</si>
  <si>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</si>
  <si>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</si>
  <si>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</si>
  <si>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</si>
  <si>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</si>
  <si>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</si>
  <si>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</si>
  <si>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</si>
  <si>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</si>
  <si>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</si>
  <si>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</si>
  <si>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</si>
  <si>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</si>
  <si>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</si>
  <si>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</si>
  <si>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</si>
  <si>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</si>
  <si>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</si>
  <si>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</si>
  <si>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</si>
  <si>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</si>
  <si>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</si>
  <si>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</si>
  <si>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</si>
  <si>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</si>
  <si>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</si>
  <si>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</si>
  <si>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</si>
  <si>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</si>
  <si>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</si>
  <si>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</si>
  <si>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</si>
  <si>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</si>
  <si>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</si>
  <si>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</si>
  <si>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</si>
  <si>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</si>
  <si>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</si>
  <si>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</si>
  <si>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</si>
  <si>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</si>
  <si>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</si>
  <si>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</si>
  <si>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</si>
  <si>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</si>
  <si>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</si>
  <si>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</si>
  <si>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</si>
  <si>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</si>
  <si>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</si>
  <si>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</si>
  <si>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</si>
  <si>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</si>
  <si>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</si>
  <si>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</si>
  <si>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</si>
  <si>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</si>
  <si>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</si>
  <si>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</si>
  <si>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</si>
  <si>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</si>
  <si>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</si>
  <si>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</si>
  <si>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</si>
  <si>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</si>
  <si>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</si>
  <si>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</si>
  <si>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</si>
  <si>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</si>
  <si>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</si>
  <si>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</si>
  <si>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</si>
  <si>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</si>
  <si>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</si>
  <si>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</si>
  <si>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</si>
  <si>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</si>
  <si>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</si>
  <si>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</si>
  <si>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</si>
  <si>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</si>
  <si>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</si>
  <si>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</si>
  <si>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</si>
  <si>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</si>
  <si>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</si>
  <si>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</si>
  <si>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</si>
  <si>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</si>
  <si>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</si>
  <si>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</si>
  <si>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</si>
  <si>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</si>
  <si>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</si>
  <si>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</si>
  <si>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</si>
  <si>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</si>
  <si>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</si>
  <si>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</si>
  <si>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</si>
  <si>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</si>
  <si>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</si>
  <si>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</si>
  <si>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</si>
  <si>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</si>
  <si>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</si>
  <si>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</si>
  <si>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</si>
  <si>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</si>
  <si>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</si>
  <si>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</si>
  <si>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</si>
  <si>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</si>
  <si>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</si>
  <si>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</si>
  <si>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</si>
  <si>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</si>
  <si>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</si>
  <si>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</si>
  <si>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</si>
  <si>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</si>
  <si>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</si>
  <si>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</si>
  <si>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</si>
  <si>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</si>
  <si>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</si>
  <si>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</si>
  <si>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</si>
  <si>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</si>
  <si>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</si>
  <si>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</si>
  <si>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</si>
  <si>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</si>
  <si>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</si>
  <si>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</si>
  <si>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</si>
  <si>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</si>
  <si>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</si>
  <si>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</si>
  <si>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</si>
  <si>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</si>
  <si>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</si>
  <si>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</si>
  <si>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</si>
  <si>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</si>
  <si>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</si>
  <si>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</si>
  <si>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</si>
  <si>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</si>
  <si>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</si>
  <si>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</si>
  <si>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</si>
  <si>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</si>
  <si>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</si>
  <si>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</si>
  <si>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</si>
  <si>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</si>
  <si>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</si>
  <si>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</si>
  <si>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</si>
  <si>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</si>
  <si>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</si>
  <si>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</si>
  <si>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</si>
  <si>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</si>
  <si>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</si>
  <si>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</si>
  <si>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</si>
  <si>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</si>
  <si>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</si>
  <si>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</si>
  <si>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</si>
  <si>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</si>
  <si>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</si>
  <si>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</si>
  <si>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</si>
  <si>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</si>
  <si>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</si>
  <si>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</si>
  <si>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</si>
  <si>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</si>
  <si>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</si>
  <si>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</si>
  <si>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</si>
  <si>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</si>
  <si>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</si>
  <si>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</si>
  <si>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</si>
  <si>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</si>
  <si>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</si>
  <si>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</si>
  <si>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</si>
  <si>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</si>
  <si>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</si>
  <si>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</si>
  <si>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</si>
  <si>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</si>
  <si>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</si>
  <si>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</si>
  <si>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</si>
  <si>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</si>
  <si>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</si>
  <si>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</si>
  <si>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</si>
  <si>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</si>
  <si>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</si>
  <si>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</si>
  <si>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</si>
  <si>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</si>
  <si>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</si>
  <si>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</si>
  <si>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</si>
  <si>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</si>
  <si>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</si>
  <si>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</si>
  <si>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</si>
  <si>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</si>
  <si>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</si>
  <si>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</si>
  <si>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</si>
  <si>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</si>
  <si>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</si>
  <si>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</si>
  <si>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</si>
  <si>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</si>
  <si>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</si>
  <si>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</si>
  <si>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</si>
  <si>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</si>
  <si>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</si>
  <si>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</si>
  <si>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</si>
  <si>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</si>
  <si>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</si>
  <si>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</si>
  <si>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</si>
  <si>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</si>
  <si>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</si>
  <si>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</si>
  <si>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</si>
  <si>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</si>
  <si>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</si>
  <si>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</si>
  <si>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</si>
  <si>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</si>
  <si>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</si>
  <si>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</si>
  <si>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</si>
  <si>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</si>
  <si>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</si>
  <si>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</si>
  <si>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</si>
  <si>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</si>
  <si>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</si>
  <si>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</si>
  <si>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</si>
  <si>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</si>
  <si>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</si>
  <si>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</si>
  <si>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</si>
  <si>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</si>
  <si>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</si>
  <si>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</si>
  <si>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</si>
  <si>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</si>
  <si>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</si>
  <si>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</si>
  <si>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</si>
  <si>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</si>
  <si>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</si>
  <si>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</si>
  <si>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</si>
  <si>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</si>
  <si>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</si>
  <si>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</si>
  <si>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</si>
  <si>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</si>
  <si>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</si>
  <si>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</si>
  <si>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</si>
  <si>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</si>
  <si>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</si>
  <si>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</si>
  <si>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</si>
  <si>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</si>
  <si>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</si>
  <si>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</si>
  <si>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</si>
  <si>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</si>
  <si>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</si>
  <si>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</si>
  <si>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</si>
  <si>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</si>
  <si>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</si>
  <si>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</si>
  <si>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</si>
  <si>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</si>
  <si>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</si>
  <si>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</si>
  <si>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</si>
  <si>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</si>
  <si>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</si>
  <si>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</si>
  <si>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</si>
  <si>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</si>
  <si>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</si>
  <si>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</si>
  <si>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</si>
  <si>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</si>
  <si>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</si>
  <si>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</si>
  <si>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</si>
  <si>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</si>
  <si>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</si>
  <si>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</si>
  <si>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</si>
  <si>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</si>
  <si>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</si>
  <si>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</si>
  <si>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</si>
  <si>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</si>
  <si>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</si>
  <si>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</si>
  <si>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</si>
  <si>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</si>
  <si>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</si>
  <si>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</si>
  <si>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</si>
  <si>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</si>
  <si>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</si>
  <si>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</si>
  <si>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</si>
  <si>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</si>
  <si>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</si>
  <si>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</si>
  <si>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</si>
  <si>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</si>
  <si>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</si>
  <si>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</si>
  <si>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</si>
  <si>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</si>
  <si>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</si>
  <si>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</si>
  <si>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</si>
  <si>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</si>
  <si>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</si>
  <si>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</si>
  <si>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</si>
  <si>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</si>
  <si>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</si>
  <si>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</si>
  <si>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</si>
  <si>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</si>
  <si>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</si>
  <si>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</si>
  <si>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</si>
  <si>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</si>
  <si>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</si>
  <si>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</si>
  <si>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</si>
  <si>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</si>
  <si>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</si>
  <si>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</si>
  <si>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</si>
  <si>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</si>
  <si>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</si>
  <si>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</si>
  <si>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</si>
  <si>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</si>
  <si>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</si>
  <si>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</si>
  <si>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</si>
  <si>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</si>
  <si>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</si>
  <si>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</si>
  <si>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</si>
  <si>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</si>
  <si>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</si>
  <si>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</si>
  <si>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</si>
  <si>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</si>
  <si>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</si>
  <si>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</si>
  <si>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</si>
  <si>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</si>
  <si>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</si>
  <si>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</si>
  <si>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</si>
  <si>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</si>
  <si>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</si>
  <si>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</si>
  <si>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</si>
  <si>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</si>
  <si>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</si>
  <si>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</si>
  <si>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</si>
  <si>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</si>
  <si>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</si>
  <si>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</si>
  <si>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</si>
  <si>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</si>
  <si>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</si>
  <si>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</si>
  <si>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</si>
  <si>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</si>
  <si>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</si>
  <si>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</si>
  <si>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</si>
  <si>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</si>
  <si>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</si>
  <si>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</si>
  <si>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</si>
  <si>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</si>
  <si>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</si>
  <si>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</si>
  <si>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</si>
  <si>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</si>
  <si>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</si>
  <si>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</si>
  <si>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</si>
  <si>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</si>
  <si>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</si>
  <si>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</si>
  <si>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</si>
  <si>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</si>
  <si>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</si>
  <si>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</si>
  <si>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</si>
  <si>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</si>
  <si>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</si>
  <si>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</si>
  <si>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</si>
  <si>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</si>
  <si>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</si>
  <si>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</si>
  <si>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</si>
  <si>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</si>
  <si>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</si>
  <si>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</si>
  <si>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</si>
  <si>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</si>
  <si>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</si>
  <si>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</si>
  <si>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</si>
  <si>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</si>
  <si>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</si>
  <si>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</si>
  <si>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</si>
  <si>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</si>
  <si>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</si>
  <si>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</si>
  <si>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</si>
  <si>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</si>
  <si>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</si>
  <si>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</si>
  <si>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</si>
  <si>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</si>
  <si>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</si>
  <si>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</si>
  <si>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</si>
  <si>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</si>
  <si>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</si>
  <si>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</si>
  <si>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</si>
  <si>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</si>
  <si>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</si>
  <si>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</si>
  <si>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</si>
  <si>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</si>
  <si>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</si>
  <si>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</si>
  <si>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</si>
  <si>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</si>
  <si>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</si>
  <si>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</si>
  <si>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</si>
  <si>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</si>
  <si>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</si>
  <si>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</si>
  <si>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</si>
  <si>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</si>
  <si>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</si>
  <si>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</si>
  <si>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</si>
  <si>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</si>
  <si>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</si>
  <si>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</si>
  <si>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</si>
  <si>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</si>
  <si>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</si>
  <si>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</si>
  <si>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</si>
  <si>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</si>
  <si>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</si>
  <si>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</si>
  <si>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</si>
  <si>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</si>
  <si>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</si>
  <si>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</si>
  <si>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</si>
  <si>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</si>
  <si>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</si>
  <si>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</si>
  <si>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</si>
  <si>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</si>
  <si>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</si>
  <si>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</si>
  <si>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</si>
  <si>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</si>
  <si>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</si>
  <si>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</si>
  <si>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</si>
  <si>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</si>
  <si>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</si>
  <si>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</si>
  <si>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</si>
  <si>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</si>
  <si>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</si>
  <si>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</si>
  <si>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</si>
  <si>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</si>
  <si>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</si>
  <si>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</si>
  <si>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</si>
  <si>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</si>
  <si>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</si>
  <si>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</si>
  <si>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</si>
  <si>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</si>
  <si>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</si>
  <si>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</si>
  <si>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</si>
  <si>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</si>
  <si>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</si>
  <si>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</si>
  <si>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</si>
  <si>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</si>
  <si>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</si>
  <si>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</si>
  <si>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</si>
  <si>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</si>
  <si>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</si>
  <si>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</si>
  <si>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</si>
  <si>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</si>
  <si>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</si>
  <si>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</si>
  <si>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</si>
  <si>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</si>
  <si>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</si>
  <si>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</si>
  <si>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</si>
  <si>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</si>
  <si>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</si>
  <si>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</si>
  <si>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</si>
  <si>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</si>
  <si>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</si>
  <si>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</si>
  <si>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</si>
  <si>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</si>
  <si>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</si>
  <si>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</si>
  <si>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</si>
  <si>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</si>
  <si>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</si>
  <si>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</si>
  <si>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</si>
  <si>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</si>
  <si>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</si>
  <si>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</si>
  <si>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</si>
  <si>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</si>
  <si>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</si>
  <si>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</si>
  <si>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</si>
  <si>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</si>
  <si>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</si>
  <si>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</si>
  <si>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</si>
  <si>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</si>
  <si>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</si>
  <si>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</si>
  <si>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</si>
  <si>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</si>
  <si>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</si>
  <si>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</si>
  <si>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</si>
  <si>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</si>
  <si>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</si>
  <si>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</si>
  <si>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</si>
  <si>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</si>
  <si>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</si>
  <si>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</si>
  <si>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</si>
  <si>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</si>
  <si>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</si>
  <si>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</si>
  <si>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</si>
  <si>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</si>
  <si>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</si>
  <si>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</si>
  <si>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</si>
  <si>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</si>
  <si>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</si>
  <si>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</si>
  <si>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</si>
  <si>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</si>
  <si>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</si>
  <si>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</si>
  <si>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</si>
  <si>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</si>
  <si>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</si>
  <si>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</si>
  <si>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</si>
  <si>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</si>
  <si>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</si>
  <si>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</si>
  <si>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</si>
  <si>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</si>
  <si>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</si>
  <si>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</si>
  <si>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</si>
  <si>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</si>
  <si>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</si>
  <si>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</si>
  <si>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</si>
  <si>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</si>
  <si>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</si>
  <si>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</si>
  <si>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</si>
  <si>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</si>
  <si>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</si>
  <si>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</si>
  <si>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</si>
  <si>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</si>
  <si>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</si>
  <si>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</si>
  <si>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</si>
  <si>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</si>
  <si>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</si>
  <si>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</si>
  <si>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</si>
  <si>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</si>
  <si>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</si>
  <si>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</si>
  <si>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</si>
  <si>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</si>
  <si>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</si>
  <si>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</si>
  <si>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</si>
  <si>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</si>
  <si>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</si>
  <si>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</si>
  <si>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</si>
  <si>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</si>
  <si>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</si>
  <si>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</si>
  <si>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</si>
  <si>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</si>
  <si>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</si>
  <si>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</si>
  <si>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</si>
  <si>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</si>
  <si>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</si>
  <si>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</si>
  <si>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</si>
  <si>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</si>
  <si>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</si>
  <si>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</si>
  <si>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</si>
  <si>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</si>
  <si>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</si>
  <si>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</si>
  <si>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</si>
  <si>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</si>
  <si>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</si>
  <si>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</si>
  <si>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</si>
  <si>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</si>
  <si>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</si>
  <si>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</si>
  <si>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</si>
  <si>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</si>
  <si>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</si>
  <si>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</si>
  <si>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</si>
  <si>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</si>
  <si>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</si>
  <si>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</si>
  <si>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</si>
  <si>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</si>
  <si>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</si>
  <si>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</si>
  <si>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</si>
  <si>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</si>
  <si>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</si>
  <si>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</si>
  <si>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</si>
  <si>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</si>
  <si>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</si>
  <si>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</si>
  <si>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</si>
  <si>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</si>
  <si>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</si>
  <si>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</si>
  <si>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</si>
  <si>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</si>
  <si>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</si>
  <si>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</si>
  <si>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</si>
  <si>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</si>
  <si>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</si>
  <si>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</si>
  <si>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</si>
  <si>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</si>
  <si>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</si>
  <si>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</si>
  <si>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</si>
  <si>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</si>
  <si>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</si>
  <si>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</si>
  <si>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</si>
  <si>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</si>
  <si>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</si>
  <si>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</si>
  <si>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</si>
  <si>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</si>
  <si>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</si>
  <si>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</si>
  <si>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</si>
  <si>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</si>
  <si>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</si>
  <si>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</si>
  <si>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</si>
  <si>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</si>
  <si>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</si>
  <si>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</si>
  <si>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</si>
  <si>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</si>
  <si>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</si>
  <si>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</si>
  <si>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</si>
  <si>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</si>
  <si>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</si>
  <si>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</si>
  <si>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</si>
  <si>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</si>
  <si>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</si>
  <si>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</si>
  <si>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</si>
  <si>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</si>
  <si>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</si>
  <si>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</si>
  <si>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</si>
  <si>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</si>
  <si>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</si>
  <si>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</si>
  <si>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</si>
  <si>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</si>
  <si>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</si>
  <si>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</si>
  <si>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</si>
  <si>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</si>
  <si>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</si>
  <si>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</si>
  <si>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</si>
  <si>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</si>
  <si>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</si>
  <si>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</si>
  <si>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</si>
  <si>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</si>
  <si>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</si>
  <si>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</si>
  <si>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</si>
  <si>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</si>
  <si>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</si>
  <si>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</si>
  <si>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</si>
  <si>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</si>
  <si>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</si>
  <si>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</si>
  <si>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</si>
  <si>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</si>
  <si>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</si>
  <si>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</si>
  <si>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</si>
  <si>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</si>
  <si>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</si>
  <si>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</si>
  <si>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</si>
  <si>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</si>
  <si>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</si>
  <si>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</si>
  <si>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</si>
  <si>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</si>
  <si>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</si>
  <si>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</si>
  <si>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</si>
  <si>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</si>
  <si>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</si>
  <si>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</si>
  <si>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</si>
  <si>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</si>
  <si>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</si>
  <si>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</si>
  <si>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</si>
  <si>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</si>
  <si>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</si>
  <si>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</si>
  <si>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</si>
  <si>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</si>
  <si>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</si>
  <si>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</si>
  <si>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</si>
  <si>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</si>
  <si>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</si>
  <si>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</si>
  <si>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</si>
  <si>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</si>
  <si>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</si>
  <si>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</si>
  <si>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</si>
  <si>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</si>
  <si>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</si>
  <si>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</si>
  <si>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</si>
  <si>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</si>
  <si>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</si>
  <si>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</si>
  <si>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</si>
  <si>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</si>
  <si>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</si>
  <si>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</si>
  <si>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</si>
  <si>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</si>
  <si>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</si>
  <si>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</si>
  <si>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</si>
  <si>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</si>
  <si>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</si>
  <si>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</si>
  <si>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</si>
  <si>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</si>
  <si>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</si>
  <si>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</si>
  <si>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</si>
  <si>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</si>
  <si>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</si>
  <si>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</si>
  <si>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</si>
  <si>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</si>
  <si>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</si>
  <si>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</si>
  <si>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</si>
  <si>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</si>
  <si>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</si>
  <si>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</si>
  <si>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</si>
  <si>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</si>
  <si>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</si>
  <si>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</si>
  <si>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</si>
  <si>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</si>
  <si>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</si>
  <si>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</si>
  <si>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</si>
  <si>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</si>
  <si>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</si>
  <si>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</si>
  <si>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</si>
  <si>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</si>
  <si>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</si>
  <si>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</si>
  <si>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</si>
  <si>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</si>
  <si>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</si>
  <si>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</si>
  <si>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</si>
  <si>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</si>
  <si>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</si>
  <si>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</si>
  <si>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</si>
  <si>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</si>
  <si>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</si>
  <si>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</si>
  <si>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</si>
  <si>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</si>
  <si>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</si>
  <si>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</si>
  <si>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</si>
  <si>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</si>
  <si>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</si>
  <si>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</si>
  <si>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</si>
  <si>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</si>
  <si>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</si>
  <si>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</si>
  <si>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</si>
  <si>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</si>
  <si>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</si>
  <si>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</si>
  <si>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</si>
  <si>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</si>
  <si>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</si>
  <si>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</si>
  <si>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</si>
  <si>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</si>
  <si>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</si>
  <si>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</si>
  <si>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</si>
  <si>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</si>
  <si>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</si>
  <si>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</si>
  <si>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</si>
  <si>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</si>
  <si>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</si>
  <si>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</si>
  <si>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</si>
  <si>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</si>
  <si>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</si>
  <si>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</si>
  <si>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</si>
  <si>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</si>
  <si>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</si>
  <si>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</si>
  <si>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</si>
  <si>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</si>
  <si>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</si>
  <si>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</si>
  <si>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</si>
  <si>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</si>
  <si>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</si>
  <si>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</si>
  <si>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</si>
  <si>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</si>
  <si>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</si>
  <si>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</si>
  <si>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</si>
  <si>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</si>
  <si>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</si>
  <si>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</si>
  <si>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</si>
  <si>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</si>
  <si>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</si>
  <si>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</si>
  <si>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</si>
  <si>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</si>
  <si>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</si>
  <si>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</si>
  <si>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</si>
  <si>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</si>
  <si>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</si>
  <si>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</si>
  <si>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</si>
  <si>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</si>
  <si>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</si>
  <si>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</si>
  <si>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</si>
  <si>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</si>
  <si>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</si>
  <si>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</si>
  <si>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</si>
  <si>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</si>
  <si>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</si>
  <si>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</si>
  <si>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</si>
  <si>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</si>
  <si>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</si>
  <si>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</si>
  <si>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</si>
  <si>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</si>
  <si>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</si>
  <si>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</si>
  <si>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</si>
  <si>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</si>
  <si>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</si>
  <si>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</si>
  <si>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</si>
  <si>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</si>
  <si>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</si>
  <si>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</si>
  <si>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</si>
  <si>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</si>
  <si>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</si>
  <si>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</si>
  <si>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</si>
  <si>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</si>
  <si>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</si>
  <si>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</si>
  <si>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</si>
  <si>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</si>
  <si>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</si>
  <si>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</si>
  <si>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</si>
  <si>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</si>
  <si>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</si>
  <si>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</si>
  <si>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</si>
  <si>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</si>
  <si>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</si>
  <si>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</si>
  <si>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</si>
  <si>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</si>
  <si>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</si>
  <si>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</si>
  <si>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</si>
  <si>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</si>
  <si>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</si>
  <si>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</si>
  <si>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</si>
  <si>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</si>
  <si>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</si>
  <si>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</si>
  <si>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</si>
  <si>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</si>
  <si>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</si>
  <si>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</si>
  <si>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</si>
  <si>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</si>
  <si>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</si>
  <si>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</si>
  <si>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</si>
  <si>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</si>
  <si>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</si>
  <si>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</si>
  <si>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</si>
  <si>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</si>
  <si>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</si>
  <si>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</si>
  <si>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</si>
  <si>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</si>
  <si>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</si>
  <si>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</si>
  <si>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</si>
  <si>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</si>
  <si>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</si>
  <si>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</si>
  <si>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</si>
  <si>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</si>
  <si>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</si>
  <si>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</si>
  <si>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</si>
  <si>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</si>
  <si>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</si>
  <si>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</si>
  <si>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</si>
  <si>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</si>
  <si>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</si>
  <si>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</si>
  <si>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</si>
  <si>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</si>
  <si>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</si>
  <si>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</si>
  <si>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</si>
  <si>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</si>
  <si>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</si>
  <si>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</si>
  <si>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</si>
  <si>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</si>
  <si>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</si>
  <si>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</si>
  <si>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</si>
  <si>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</si>
  <si>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</si>
  <si>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</si>
  <si>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</si>
  <si>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</si>
  <si>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</si>
  <si>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</si>
  <si>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</si>
  <si>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</si>
  <si>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</si>
  <si>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</si>
  <si>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</si>
  <si>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</si>
  <si>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</si>
  <si>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</si>
  <si>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</si>
  <si>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</si>
  <si>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</si>
  <si>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</si>
  <si>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</si>
  <si>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</si>
  <si>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</si>
  <si>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</si>
  <si>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</si>
  <si>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</si>
  <si>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</si>
  <si>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</si>
  <si>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</si>
  <si>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</si>
  <si>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</si>
  <si>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</si>
  <si>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</si>
  <si>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</si>
  <si>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</si>
  <si>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</si>
  <si>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</si>
  <si>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</si>
  <si>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</si>
  <si>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</si>
  <si>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</si>
  <si>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</si>
  <si>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</si>
  <si>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</si>
  <si>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</si>
  <si>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</si>
  <si>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</si>
  <si>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</si>
  <si>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</si>
  <si>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</si>
  <si>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</si>
  <si>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</si>
  <si>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</si>
  <si>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</si>
  <si>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</si>
  <si>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</si>
  <si>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</si>
  <si>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</si>
  <si>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</si>
  <si>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</si>
  <si>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</si>
  <si>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</si>
  <si>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</si>
  <si>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</si>
  <si>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</si>
  <si>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</si>
  <si>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</si>
  <si>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</si>
  <si>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</si>
  <si>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</si>
  <si>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</si>
  <si>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</si>
  <si>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</si>
  <si>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</si>
  <si>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</si>
  <si>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</si>
  <si>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</si>
  <si>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</si>
  <si>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</si>
  <si>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</si>
  <si>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</si>
  <si>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</si>
  <si>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</si>
  <si>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</si>
  <si>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</si>
  <si>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</si>
  <si>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</si>
  <si>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</si>
  <si>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</si>
  <si>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</si>
  <si>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</si>
  <si>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</si>
  <si>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</si>
  <si>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</si>
  <si>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</si>
  <si>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</si>
  <si>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</si>
  <si>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</si>
  <si>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</si>
  <si>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</si>
  <si>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</si>
  <si>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</si>
  <si>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</si>
  <si>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</si>
  <si>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</si>
  <si>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</si>
  <si>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</si>
  <si>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</si>
  <si>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</si>
  <si>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</si>
  <si>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</si>
  <si>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</si>
  <si>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</si>
  <si>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</si>
  <si>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</si>
  <si>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</si>
  <si>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</si>
  <si>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</si>
  <si>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</si>
  <si>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</si>
  <si>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</si>
  <si>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</si>
  <si>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</si>
  <si>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</si>
  <si>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</si>
  <si>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</si>
  <si>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</si>
  <si>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</si>
  <si>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</si>
  <si>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</si>
  <si>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</si>
  <si>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</si>
  <si>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</si>
  <si>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</si>
  <si>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</si>
  <si>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</si>
  <si>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</si>
  <si>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</si>
  <si>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</si>
  <si>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</si>
  <si>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</si>
  <si>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</si>
  <si>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</si>
  <si>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</si>
  <si>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</si>
  <si>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</si>
  <si>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</si>
  <si>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</si>
  <si>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</si>
  <si>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</si>
  <si>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</si>
  <si>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</si>
  <si>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</si>
  <si>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</si>
  <si>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</si>
  <si>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</si>
  <si>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</si>
  <si>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</si>
  <si>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</si>
  <si>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</si>
  <si>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</si>
  <si>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</si>
  <si>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</si>
  <si>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</si>
  <si>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</si>
  <si>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</si>
  <si>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</si>
  <si>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</si>
  <si>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</si>
  <si>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</si>
  <si>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</si>
  <si>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</si>
  <si>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</si>
  <si>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</si>
  <si>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</si>
  <si>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</si>
  <si>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</si>
  <si>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</si>
  <si>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</si>
  <si>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</si>
  <si>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</si>
  <si>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</si>
  <si>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</si>
  <si>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</si>
  <si>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</si>
  <si>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</si>
  <si>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</si>
  <si>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</si>
  <si>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</si>
  <si>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</si>
  <si>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</si>
  <si>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</si>
  <si>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</si>
  <si>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</si>
  <si>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</si>
  <si>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</si>
  <si>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</si>
  <si>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</si>
  <si>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</si>
  <si>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</si>
  <si>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</si>
  <si>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</si>
  <si>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</si>
  <si>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</si>
  <si>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</si>
  <si>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</si>
  <si>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</si>
  <si>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</si>
  <si>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</si>
  <si>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</si>
  <si>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</si>
  <si>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</si>
  <si>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</si>
  <si>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</si>
  <si>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</si>
  <si>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</si>
  <si>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</si>
  <si>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</si>
  <si>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</si>
  <si>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</si>
  <si>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</si>
  <si>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</si>
  <si>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</si>
  <si>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</si>
  <si>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</si>
  <si>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</si>
  <si>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</si>
  <si>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</si>
  <si>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</si>
  <si>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</si>
  <si>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</si>
  <si>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</si>
  <si>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</si>
  <si>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</si>
  <si>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</si>
  <si>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</si>
  <si>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</si>
  <si>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</si>
  <si>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</si>
  <si>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</si>
  <si>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</si>
  <si>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</si>
  <si>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</si>
  <si>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</si>
  <si>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</si>
  <si>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</si>
  <si>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</si>
  <si>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</si>
  <si>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</si>
  <si>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</si>
  <si>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</si>
  <si>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</si>
  <si>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</si>
  <si>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</si>
  <si>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</si>
  <si>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</si>
  <si>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</si>
  <si>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</si>
  <si>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</si>
  <si>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</si>
  <si>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</si>
  <si>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</si>
  <si>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</si>
  <si>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</si>
  <si>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</si>
  <si>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</si>
  <si>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</si>
  <si>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</si>
  <si>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</si>
  <si>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</si>
  <si>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</si>
  <si>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</si>
  <si>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</si>
  <si>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</si>
  <si>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</si>
  <si>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</si>
  <si>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</si>
  <si>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</si>
  <si>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</si>
  <si>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</si>
  <si>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</si>
  <si>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</si>
  <si>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</si>
  <si>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</si>
  <si>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</si>
  <si>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</si>
  <si>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</si>
  <si>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</si>
  <si>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</si>
  <si>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</si>
  <si>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</si>
  <si>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</si>
  <si>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</si>
  <si>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</si>
  <si>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</si>
  <si>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</si>
  <si>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</si>
  <si>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</si>
  <si>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</si>
  <si>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</si>
  <si>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</si>
  <si>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</si>
  <si>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</si>
  <si>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</si>
  <si>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</si>
  <si>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</si>
  <si>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</si>
  <si>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</si>
  <si>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</si>
  <si>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</si>
  <si>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</si>
  <si>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</si>
  <si>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</si>
  <si>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</si>
  <si>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</si>
  <si>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</si>
  <si>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</si>
  <si>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</si>
  <si>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</si>
  <si>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</si>
  <si>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</si>
  <si>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</si>
  <si>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</si>
  <si>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</si>
  <si>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</si>
  <si>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</si>
  <si>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</si>
  <si>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</si>
  <si>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</si>
  <si>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</si>
  <si>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</si>
  <si>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</si>
  <si>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</si>
  <si>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</si>
  <si>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</si>
  <si>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</si>
  <si>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</si>
  <si>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</si>
  <si>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</si>
  <si>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</si>
  <si>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</si>
  <si>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</si>
  <si>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</si>
  <si>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</si>
  <si>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</si>
  <si>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</si>
  <si>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</si>
  <si>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</si>
  <si>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</si>
  <si>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</si>
  <si>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</si>
  <si>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</si>
  <si>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</si>
  <si>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</si>
  <si>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</si>
  <si>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</si>
  <si>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</si>
  <si>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</si>
  <si>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</si>
  <si>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</si>
  <si>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</si>
  <si>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</si>
  <si>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</si>
  <si>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</si>
  <si>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</si>
  <si>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</si>
  <si>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</si>
  <si>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</si>
  <si>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</si>
  <si>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</si>
  <si>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</si>
  <si>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</si>
  <si>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</si>
  <si>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</si>
  <si>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</si>
  <si>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</si>
  <si>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</si>
  <si>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</si>
  <si>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</si>
  <si>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</si>
  <si>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</si>
  <si>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</si>
  <si>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</si>
  <si>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</si>
  <si>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</si>
  <si>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</si>
  <si>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</si>
  <si>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</si>
  <si>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</si>
  <si>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</si>
  <si>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</si>
  <si>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</si>
  <si>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</si>
  <si>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</si>
  <si>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</si>
  <si>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</si>
  <si>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</si>
  <si>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</si>
  <si>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</si>
  <si>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</si>
  <si>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</si>
  <si>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</si>
  <si>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</si>
  <si>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</si>
  <si>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</si>
  <si>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</si>
  <si>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</si>
  <si>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</si>
  <si>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</si>
  <si>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</si>
  <si>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</si>
  <si>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</si>
  <si>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</si>
  <si>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</si>
  <si>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</si>
  <si>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</si>
  <si>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</si>
  <si>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</si>
  <si>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</si>
  <si>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</si>
  <si>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</si>
  <si>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</si>
  <si>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</si>
  <si>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</si>
  <si>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</si>
  <si>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</si>
  <si>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</si>
  <si>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</si>
  <si>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</si>
  <si>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</si>
  <si>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</si>
  <si>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</si>
  <si>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</si>
  <si>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</si>
  <si>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</si>
  <si>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</si>
  <si>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</si>
  <si>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</si>
  <si>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</si>
  <si>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</si>
  <si>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</si>
  <si>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</si>
  <si>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</si>
  <si>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</si>
  <si>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</si>
  <si>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</si>
  <si>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</si>
  <si>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</si>
  <si>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</si>
  <si>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</si>
  <si>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</si>
  <si>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</si>
  <si>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</si>
  <si>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</si>
  <si>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</si>
  <si>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</si>
  <si>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</si>
  <si>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</si>
  <si>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</si>
  <si>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</si>
  <si>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</si>
  <si>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</si>
  <si>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</si>
  <si>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</si>
  <si>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</si>
  <si>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</si>
  <si>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</si>
  <si>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</si>
  <si>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</si>
  <si>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</si>
  <si>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</si>
  <si>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</si>
  <si>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</si>
  <si>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</si>
  <si>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</si>
  <si>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</si>
  <si>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</si>
  <si>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</si>
  <si>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</si>
  <si>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</si>
  <si>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</si>
  <si>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</si>
  <si>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</si>
  <si>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</si>
  <si>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</si>
  <si>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</si>
  <si>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</si>
  <si>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</si>
  <si>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</si>
  <si>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</si>
  <si>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</si>
  <si>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</si>
  <si>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</si>
  <si>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</si>
  <si>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</si>
  <si>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</si>
  <si>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</si>
  <si>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</si>
  <si>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</si>
  <si>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</si>
  <si>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</si>
  <si>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</si>
  <si>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</si>
  <si>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</si>
  <si>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</si>
  <si>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</si>
  <si>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</si>
  <si>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</si>
  <si>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</si>
  <si>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</si>
  <si>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</si>
  <si>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</si>
  <si>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</si>
  <si>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</si>
  <si>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</si>
  <si>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</si>
  <si>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</si>
  <si>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</si>
  <si>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</si>
  <si>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</si>
  <si>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</si>
  <si>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</si>
  <si>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</si>
  <si>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</si>
  <si>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</si>
  <si>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</si>
  <si>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</si>
  <si>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</si>
  <si>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</si>
  <si>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</si>
  <si>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</si>
  <si>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</si>
  <si>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</si>
  <si>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</si>
  <si>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</si>
  <si>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</si>
  <si>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</si>
  <si>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</si>
  <si>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</si>
  <si>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</si>
  <si>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</si>
  <si>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</si>
  <si>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</si>
  <si>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</si>
  <si>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</si>
  <si>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</si>
  <si>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</si>
  <si>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</si>
  <si>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</si>
  <si>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</si>
  <si>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</si>
  <si>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</si>
  <si>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</si>
  <si>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</si>
  <si>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</si>
  <si>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</si>
  <si>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</si>
  <si>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</si>
  <si>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</si>
  <si>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</si>
  <si>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</si>
  <si>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</si>
  <si>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</si>
  <si>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</si>
  <si>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</si>
  <si>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</si>
  <si>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</si>
  <si>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</si>
  <si>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</si>
  <si>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</si>
  <si>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</si>
  <si>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</si>
  <si>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</si>
  <si>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</si>
  <si>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</si>
  <si>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</si>
  <si>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</si>
  <si>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</si>
  <si>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</si>
  <si>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</si>
  <si>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</si>
  <si>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</si>
  <si>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</si>
  <si>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</si>
  <si>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</si>
  <si>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</si>
  <si>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</si>
  <si>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</si>
  <si>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</si>
  <si>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</si>
  <si>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</si>
  <si>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</si>
  <si>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</si>
  <si>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</si>
  <si>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</si>
  <si>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</si>
  <si>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</si>
  <si>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</si>
  <si>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</si>
  <si>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</si>
  <si>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</si>
  <si>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</si>
  <si>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</si>
  <si>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</si>
  <si>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</si>
  <si>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</si>
  <si>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</si>
  <si>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</si>
  <si>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</si>
  <si>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</si>
  <si>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</si>
  <si>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</si>
  <si>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</si>
  <si>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</si>
  <si>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</si>
  <si>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</si>
  <si>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</si>
  <si>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</si>
  <si>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</si>
  <si>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</si>
  <si>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</si>
  <si>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</si>
  <si>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</si>
  <si>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</si>
  <si>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</si>
  <si>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</si>
  <si>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</si>
  <si>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</si>
  <si>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</si>
  <si>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</si>
  <si>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</si>
  <si>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</si>
  <si>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</si>
  <si>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</si>
  <si>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</si>
  <si>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</si>
  <si>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</si>
  <si>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</si>
  <si>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</si>
  <si>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</si>
  <si>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</si>
  <si>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</si>
  <si>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</si>
  <si>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</si>
  <si>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</si>
  <si>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</si>
  <si>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</si>
  <si>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</si>
  <si>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</si>
  <si>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</si>
  <si>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</si>
  <si>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</si>
  <si>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</si>
  <si>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</si>
  <si>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</si>
  <si>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</si>
  <si>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</si>
  <si>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</si>
  <si>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</si>
  <si>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</si>
  <si>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</si>
  <si>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</si>
  <si>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</si>
  <si>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</si>
  <si>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</si>
  <si>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</si>
  <si>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</si>
  <si>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</si>
  <si>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</si>
  <si>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</si>
  <si>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</si>
  <si>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</si>
  <si>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</si>
  <si>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</si>
  <si>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</si>
  <si>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</si>
  <si>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</si>
  <si>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</si>
  <si>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</si>
  <si>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</si>
  <si>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</si>
  <si>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</si>
  <si>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</si>
  <si>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</si>
  <si>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</si>
  <si>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</si>
  <si>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</si>
  <si>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</si>
  <si>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</si>
  <si>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</si>
  <si>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</si>
  <si>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</si>
  <si>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</si>
  <si>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</si>
  <si>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</si>
  <si>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</si>
  <si>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</si>
  <si>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</si>
  <si>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</si>
  <si>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</si>
  <si>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</si>
  <si>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</si>
  <si>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</si>
  <si>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</si>
  <si>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</si>
  <si>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</si>
  <si>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</si>
  <si>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</si>
  <si>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</si>
  <si>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</si>
  <si>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</si>
  <si>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</si>
  <si>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</si>
  <si>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</si>
  <si>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</si>
  <si>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</si>
  <si>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</si>
  <si>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</si>
  <si>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</si>
  <si>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</si>
  <si>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</si>
  <si>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</si>
  <si>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</si>
  <si>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</si>
  <si>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</si>
  <si>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</si>
  <si>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</si>
  <si>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</si>
  <si>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</si>
  <si>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</si>
  <si>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</si>
  <si>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</si>
  <si>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</si>
  <si>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</si>
  <si>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</si>
  <si>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</si>
  <si>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</si>
  <si>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</si>
  <si>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</si>
  <si>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</si>
  <si>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</si>
  <si>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</si>
  <si>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</si>
  <si>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</si>
  <si>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</si>
  <si>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</si>
  <si>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</si>
  <si>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</si>
  <si>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</si>
  <si>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</si>
  <si>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</si>
  <si>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</si>
  <si>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</si>
  <si>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</si>
  <si>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</si>
  <si>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</si>
  <si>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</si>
  <si>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</si>
  <si>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</si>
  <si>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</si>
  <si>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</si>
  <si>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</si>
  <si>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</si>
  <si>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</si>
  <si>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</si>
  <si>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</si>
  <si>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</si>
  <si>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</si>
  <si>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</si>
  <si>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</si>
  <si>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</si>
  <si>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</si>
  <si>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</si>
  <si>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</si>
  <si>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</si>
  <si>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</si>
  <si>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</si>
  <si>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</si>
  <si>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</si>
  <si>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</si>
  <si>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</si>
  <si>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</si>
  <si>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</si>
  <si>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</si>
  <si>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</si>
  <si>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</si>
  <si>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</si>
  <si>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</si>
  <si>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</si>
  <si>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</si>
  <si>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</si>
  <si>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</si>
  <si>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</si>
  <si>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</si>
  <si>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</si>
  <si>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</si>
  <si>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</si>
  <si>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</si>
  <si>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</si>
  <si>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</si>
  <si>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</si>
  <si>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</si>
  <si>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</si>
  <si>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</si>
  <si>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</si>
  <si>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</si>
  <si>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</si>
  <si>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</si>
  <si>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</si>
  <si>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</si>
  <si>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</si>
  <si>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</si>
  <si>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</si>
  <si>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</si>
  <si>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</si>
  <si>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</si>
  <si>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</si>
  <si>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</si>
  <si>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</si>
  <si>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</si>
  <si>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</si>
  <si>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</si>
  <si>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</si>
  <si>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</si>
  <si>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</si>
  <si>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</si>
  <si>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</si>
  <si>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</si>
  <si>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</si>
  <si>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</si>
  <si>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</si>
  <si>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</si>
  <si>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</si>
  <si>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</si>
  <si>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</si>
  <si>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</si>
  <si>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</si>
  <si>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</si>
  <si>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</si>
  <si>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</si>
  <si>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</si>
  <si>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</si>
  <si>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</si>
  <si>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</si>
  <si>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</si>
  <si>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</si>
  <si>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</si>
  <si>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</si>
  <si>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</si>
  <si>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</si>
  <si>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</si>
  <si>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</si>
  <si>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</si>
  <si>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</si>
  <si>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</si>
  <si>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</si>
  <si>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</si>
  <si>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</si>
  <si>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</si>
  <si>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</si>
  <si>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</si>
  <si>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</si>
  <si>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</si>
  <si>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</si>
  <si>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</si>
  <si>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</si>
  <si>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</si>
  <si>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</si>
  <si>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</si>
  <si>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</si>
  <si>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</si>
  <si>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</si>
  <si>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</si>
  <si>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</si>
  <si>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</si>
  <si>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</si>
  <si>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</si>
  <si>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</si>
  <si>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</si>
  <si>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</si>
  <si>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</si>
  <si>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</si>
  <si>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</si>
  <si>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</si>
  <si>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</si>
  <si>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</si>
  <si>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</si>
  <si>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</si>
  <si>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</si>
  <si>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</si>
  <si>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</si>
  <si>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</si>
  <si>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</si>
  <si>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</si>
  <si>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</si>
  <si>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</si>
  <si>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</si>
  <si>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</si>
  <si>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</si>
  <si>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</si>
  <si>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</si>
  <si>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</si>
  <si>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</si>
  <si>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</si>
  <si>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</si>
  <si>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</si>
  <si>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</si>
  <si>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</si>
  <si>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</si>
  <si>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</si>
  <si>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</si>
  <si>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</si>
  <si>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</si>
  <si>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</si>
  <si>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</si>
  <si>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</si>
  <si>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</si>
  <si>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</si>
  <si>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</si>
  <si>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</si>
  <si>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</si>
  <si>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</si>
  <si>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</si>
  <si>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</si>
  <si>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</si>
  <si>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</si>
  <si>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</si>
  <si>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</si>
  <si>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</si>
  <si>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</si>
  <si>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</si>
  <si>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</si>
  <si>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</si>
  <si>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</si>
  <si>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</si>
  <si>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</si>
  <si>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</si>
  <si>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</si>
  <si>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</si>
  <si>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</si>
  <si>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</si>
  <si>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</si>
  <si>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</si>
  <si>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</si>
  <si>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</si>
  <si>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</si>
  <si>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</si>
  <si>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</si>
  <si>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</si>
  <si>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</si>
  <si>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</si>
  <si>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</si>
  <si>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</si>
  <si>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</si>
  <si>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</si>
  <si>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</si>
  <si>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</si>
  <si>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</si>
  <si>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</si>
  <si>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</si>
  <si>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</si>
  <si>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</si>
  <si>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</si>
  <si>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</si>
  <si>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</si>
  <si>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</si>
  <si>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</si>
  <si>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</si>
  <si>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</si>
  <si>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</si>
  <si>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</si>
  <si>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</si>
  <si>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</si>
  <si>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</si>
  <si>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</si>
  <si>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</si>
  <si>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</si>
  <si>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</si>
  <si>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</si>
  <si>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</si>
  <si>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</si>
  <si>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</si>
  <si>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</si>
  <si>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</si>
  <si>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</si>
  <si>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</si>
  <si>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</si>
  <si>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</si>
  <si>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</si>
  <si>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</si>
  <si>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</si>
  <si>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</si>
  <si>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</si>
  <si>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</si>
  <si>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</si>
  <si>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</si>
  <si>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</si>
  <si>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</si>
  <si>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</si>
  <si>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</si>
  <si>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</si>
  <si>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</si>
  <si>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</si>
  <si>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</si>
  <si>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</si>
  <si>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</si>
  <si>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</si>
  <si>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</si>
  <si>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</si>
  <si>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</si>
  <si>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</si>
  <si>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</si>
  <si>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</si>
  <si>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</si>
  <si>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</si>
  <si>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</si>
  <si>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</si>
  <si>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</si>
  <si>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</si>
  <si>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</si>
  <si>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</si>
  <si>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</si>
  <si>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</si>
  <si>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</si>
  <si>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</si>
  <si>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</si>
  <si>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</si>
  <si>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</si>
  <si>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</si>
  <si>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</si>
  <si>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</si>
  <si>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</si>
  <si>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</si>
  <si>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</si>
  <si>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</si>
  <si>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</si>
  <si>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</si>
  <si>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</si>
  <si>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</si>
  <si>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</si>
  <si>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</si>
  <si>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</si>
  <si>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</si>
  <si>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</si>
  <si>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</si>
  <si>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</si>
  <si>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</si>
  <si>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</si>
  <si>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</si>
  <si>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</si>
  <si>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</si>
  <si>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</si>
  <si>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</si>
  <si>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</si>
  <si>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</si>
  <si>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</si>
  <si>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</si>
  <si>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</si>
  <si>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</si>
  <si>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</si>
  <si>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</si>
  <si>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</si>
  <si>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</si>
  <si>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</si>
  <si>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</si>
  <si>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</si>
  <si>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</si>
  <si>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</si>
  <si>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</si>
  <si>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</si>
  <si>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</si>
  <si>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</si>
  <si>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</si>
  <si>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</si>
  <si>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</si>
  <si>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</si>
  <si>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</si>
  <si>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</si>
  <si>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</si>
  <si>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</si>
  <si>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</si>
  <si>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</si>
  <si>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</si>
  <si>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</si>
  <si>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</si>
  <si>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</si>
  <si>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</si>
  <si>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</si>
  <si>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</si>
  <si>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</si>
  <si>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</si>
  <si>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</si>
  <si>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</si>
  <si>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</si>
  <si>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</si>
  <si>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</si>
  <si>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</si>
  <si>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</si>
  <si>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</si>
  <si>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</si>
  <si>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</si>
  <si>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</si>
  <si>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</si>
  <si>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</si>
  <si>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</si>
  <si>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</si>
  <si>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</si>
  <si>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</si>
  <si>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</si>
  <si>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</si>
  <si>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</si>
  <si>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</si>
  <si>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</si>
  <si>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</si>
  <si>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</si>
  <si>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</si>
  <si>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</si>
  <si>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</si>
  <si>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</si>
  <si>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</si>
  <si>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</si>
  <si>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</si>
  <si>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</si>
  <si>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</si>
  <si>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</si>
  <si>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</si>
  <si>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</si>
  <si>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</si>
  <si>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</si>
  <si>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</si>
  <si>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</si>
  <si>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</si>
  <si>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</si>
  <si>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</si>
  <si>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</si>
  <si>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</si>
  <si>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</si>
  <si>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</si>
  <si>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</si>
  <si>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</si>
  <si>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</si>
  <si>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</si>
  <si>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</si>
  <si>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</si>
  <si>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</si>
  <si>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</si>
  <si>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</si>
  <si>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</si>
  <si>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</si>
  <si>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</si>
  <si>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</si>
  <si>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</si>
  <si>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</si>
  <si>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</si>
  <si>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</si>
  <si>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</si>
  <si>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</si>
  <si>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</si>
  <si>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</si>
  <si>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</si>
  <si>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</si>
  <si>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</si>
  <si>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</si>
  <si>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</si>
  <si>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</si>
  <si>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</si>
  <si>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</si>
  <si>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</si>
  <si>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</si>
  <si>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</si>
  <si>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</si>
  <si>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</si>
  <si>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</si>
  <si>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</si>
  <si>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</si>
  <si>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</si>
  <si>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</si>
  <si>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</si>
  <si>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</si>
  <si>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</si>
  <si>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</si>
  <si>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</si>
  <si>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</si>
  <si>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</si>
  <si>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</si>
  <si>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</si>
  <si>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</si>
  <si>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</si>
  <si>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</si>
  <si>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</si>
  <si>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</si>
  <si>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</si>
  <si>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</si>
  <si>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</si>
  <si>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</si>
  <si>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</si>
  <si>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</si>
  <si>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</si>
  <si>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</si>
  <si>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</si>
  <si>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</si>
  <si>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</si>
  <si>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</si>
  <si>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</si>
  <si>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</si>
  <si>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</si>
  <si>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</si>
  <si>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</si>
  <si>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</si>
  <si>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</si>
  <si>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</si>
  <si>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</si>
  <si>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</si>
  <si>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</si>
  <si>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</si>
  <si>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</si>
  <si>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</si>
  <si>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</si>
  <si>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</si>
  <si>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</si>
  <si>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</si>
  <si>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</si>
  <si>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</si>
  <si>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</si>
  <si>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</si>
  <si>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</si>
  <si>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</si>
  <si>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</si>
  <si>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</si>
  <si>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</si>
  <si>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</si>
  <si>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</si>
  <si>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</si>
  <si>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</si>
  <si>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</si>
  <si>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</si>
  <si>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</si>
  <si>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</si>
  <si>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</si>
  <si>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</si>
  <si>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</si>
  <si>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</si>
  <si>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</si>
  <si>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</si>
  <si>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</si>
  <si>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</si>
  <si>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</si>
  <si>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</si>
  <si>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</si>
  <si>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</si>
  <si>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</si>
  <si>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</si>
  <si>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</si>
  <si>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</si>
  <si>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</si>
  <si>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</si>
  <si>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</si>
  <si>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</si>
  <si>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</si>
  <si>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</si>
  <si>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</si>
  <si>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</si>
  <si>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</si>
  <si>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</si>
  <si>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</si>
  <si>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</si>
  <si>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</si>
  <si>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</si>
  <si>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</si>
  <si>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</si>
  <si>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</si>
  <si>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</si>
  <si>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</si>
  <si>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</si>
  <si>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</si>
  <si>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</si>
  <si>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</si>
  <si>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</si>
  <si>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</si>
  <si>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</si>
  <si>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</si>
  <si>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</si>
  <si>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</si>
  <si>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</si>
  <si>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</si>
  <si>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</si>
  <si>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</si>
  <si>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</si>
  <si>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</si>
  <si>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</si>
  <si>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</si>
  <si>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</si>
  <si>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</si>
  <si>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</si>
  <si>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</si>
  <si>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</si>
  <si>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</si>
  <si>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</si>
  <si>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</si>
  <si>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</si>
  <si>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</si>
  <si>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</si>
  <si>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</si>
  <si>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</si>
  <si>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</si>
  <si>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</si>
  <si>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</si>
  <si>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</si>
  <si>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</si>
  <si>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</si>
  <si>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</si>
  <si>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</si>
  <si>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</si>
  <si>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</si>
  <si>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</si>
  <si>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</si>
  <si>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</si>
  <si>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</si>
  <si>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</si>
  <si>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</si>
  <si>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</si>
  <si>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</si>
  <si>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</si>
  <si>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</si>
  <si>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</si>
  <si>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</si>
  <si>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</si>
  <si>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</si>
  <si>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</si>
  <si>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</si>
  <si>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</si>
  <si>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</si>
  <si>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</si>
  <si>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</si>
  <si>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</si>
  <si>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</si>
  <si>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</si>
  <si>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</si>
  <si>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</si>
  <si>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</si>
  <si>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</si>
  <si>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</si>
  <si>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</si>
  <si>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</si>
  <si>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</si>
  <si>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</si>
  <si>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</si>
  <si>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</si>
  <si>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</si>
  <si>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</si>
  <si>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</si>
  <si>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</si>
  <si>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</si>
  <si>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</si>
  <si>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</si>
  <si>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</si>
  <si>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</si>
  <si>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</si>
  <si>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</si>
  <si>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</si>
  <si>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</si>
  <si>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</si>
  <si>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</si>
  <si>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</si>
  <si>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</si>
  <si>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</si>
  <si>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</si>
  <si>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</si>
  <si>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</si>
  <si>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</si>
  <si>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</si>
  <si>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</si>
  <si>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</si>
  <si>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</si>
  <si>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</si>
  <si>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</si>
  <si>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</si>
  <si>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</si>
  <si>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</si>
  <si>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</si>
  <si>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</si>
  <si>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</si>
  <si>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</si>
  <si>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</si>
  <si>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</si>
  <si>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</si>
  <si>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</si>
  <si>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</si>
  <si>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</si>
  <si>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</si>
  <si>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</si>
  <si>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</si>
  <si>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</si>
  <si>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</si>
  <si>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</si>
  <si>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</si>
  <si>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</si>
  <si>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</si>
  <si>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</si>
  <si>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</si>
  <si>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</si>
  <si>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</si>
  <si>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</si>
  <si>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</si>
  <si>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</si>
  <si>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</si>
  <si>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</si>
  <si>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</si>
  <si>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</si>
  <si>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</si>
  <si>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</si>
  <si>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</si>
  <si>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</si>
  <si>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</si>
  <si>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</si>
  <si>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</si>
  <si>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</si>
  <si>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</si>
  <si>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</si>
  <si>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</si>
  <si>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</si>
  <si>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</si>
  <si>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</si>
  <si>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</si>
  <si>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</si>
  <si>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</si>
  <si>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</si>
  <si>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</si>
  <si>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</si>
  <si>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</si>
  <si>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</si>
  <si>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</si>
  <si>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</si>
  <si>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</si>
  <si>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</si>
  <si>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</si>
  <si>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</si>
  <si>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</si>
  <si>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</si>
  <si>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</si>
  <si>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</si>
  <si>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</si>
  <si>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</si>
  <si>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</si>
  <si>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</si>
  <si>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</si>
  <si>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</si>
  <si>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</si>
  <si>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</si>
  <si>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</si>
  <si>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</si>
  <si>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</si>
  <si>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</si>
  <si>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</si>
  <si>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</si>
  <si>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</si>
  <si>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</si>
  <si>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</si>
  <si>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</si>
  <si>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</si>
  <si>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</si>
  <si>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</si>
  <si>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</si>
  <si>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</si>
  <si>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</si>
  <si>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</si>
  <si>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</si>
  <si>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</si>
  <si>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</si>
  <si>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</si>
  <si>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</si>
  <si>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</si>
  <si>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</si>
  <si>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</si>
  <si>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</si>
  <si>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</si>
  <si>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</si>
  <si>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</si>
  <si>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</si>
  <si>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</si>
  <si>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</si>
  <si>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</si>
  <si>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</si>
  <si>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</si>
  <si>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</si>
  <si>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</si>
  <si>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</si>
  <si>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</si>
  <si>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</si>
  <si>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</si>
  <si>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</si>
  <si>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</si>
  <si>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</si>
  <si>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</si>
  <si>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</si>
  <si>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</si>
  <si>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</si>
  <si>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</si>
  <si>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</si>
  <si>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</si>
  <si>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</si>
  <si>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</si>
  <si>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</si>
  <si>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</si>
  <si>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</si>
  <si>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</si>
  <si>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</si>
  <si>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</si>
  <si>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</si>
  <si>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</si>
  <si>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</si>
  <si>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</si>
  <si>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</si>
  <si>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</si>
  <si>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</si>
  <si>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</si>
  <si>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</si>
  <si>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</si>
  <si>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</si>
  <si>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</si>
  <si>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</si>
  <si>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</si>
  <si>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</si>
  <si>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</si>
  <si>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</si>
  <si>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</si>
  <si>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</si>
  <si>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</si>
  <si>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</si>
  <si>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</si>
  <si>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</si>
  <si>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</si>
  <si>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</si>
  <si>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</si>
  <si>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</si>
  <si>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</si>
  <si>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</si>
  <si>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</si>
  <si>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</si>
  <si>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</si>
  <si>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</si>
  <si>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</si>
  <si>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</si>
  <si>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</si>
  <si>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</si>
  <si>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</si>
  <si>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</si>
  <si>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</si>
  <si>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</si>
  <si>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</si>
  <si>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</si>
  <si>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</si>
  <si>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</si>
  <si>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</si>
  <si>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</si>
  <si>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</si>
  <si>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</si>
  <si>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</si>
  <si>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</si>
  <si>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</si>
  <si>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</si>
  <si>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</si>
  <si>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</si>
  <si>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</si>
  <si>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</si>
  <si>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</si>
  <si>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</si>
  <si>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</si>
  <si>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</si>
  <si>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</si>
  <si>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</si>
  <si>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</si>
  <si>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</si>
  <si>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</si>
  <si>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</si>
  <si>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</si>
  <si>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</si>
  <si>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</si>
  <si>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</si>
  <si>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</si>
  <si>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</si>
  <si>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</si>
  <si>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</si>
  <si>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</si>
  <si>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</si>
  <si>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</si>
  <si>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</si>
  <si>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</si>
  <si>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</si>
  <si>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</si>
  <si>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</si>
  <si>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</si>
  <si>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</si>
  <si>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</si>
  <si>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</si>
  <si>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</si>
  <si>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</si>
  <si>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</si>
  <si>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</si>
  <si>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</si>
  <si>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</si>
  <si>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</si>
  <si>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</si>
  <si>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</si>
  <si>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</si>
  <si>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</si>
  <si>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</si>
  <si>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</si>
  <si>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</si>
  <si>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</si>
  <si>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</si>
  <si>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</si>
  <si>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</si>
  <si>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</si>
  <si>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</si>
  <si>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</si>
  <si>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</si>
  <si>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</si>
  <si>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</si>
  <si>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</si>
  <si>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</si>
  <si>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</si>
  <si>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</si>
  <si>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</si>
  <si>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</si>
  <si>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</si>
  <si>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</si>
  <si>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</si>
  <si>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</si>
  <si>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</si>
  <si>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</si>
  <si>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</si>
  <si>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</si>
  <si>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</si>
  <si>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</si>
  <si>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</si>
  <si>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</si>
  <si>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</si>
  <si>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</si>
  <si>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</si>
  <si>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</si>
  <si>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</si>
  <si>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</si>
  <si>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</si>
  <si>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</si>
  <si>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</si>
  <si>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</si>
  <si>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</si>
  <si>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</si>
  <si>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</si>
  <si>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</si>
  <si>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</si>
  <si>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</si>
  <si>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</si>
  <si>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</si>
  <si>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</si>
  <si>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</si>
  <si>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</si>
  <si>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</si>
  <si>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</si>
  <si>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</si>
  <si>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</si>
  <si>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</si>
  <si>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</si>
  <si>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</si>
  <si>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</si>
  <si>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</si>
  <si>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</si>
  <si>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</si>
  <si>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</si>
  <si>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</si>
  <si>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</si>
  <si>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</si>
  <si>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</si>
  <si>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</si>
  <si>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</si>
  <si>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</si>
  <si>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</si>
  <si>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</si>
  <si>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</si>
  <si>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</si>
  <si>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</si>
  <si>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</si>
  <si>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</si>
  <si>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</si>
  <si>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</si>
  <si>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</si>
  <si>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</si>
  <si>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</si>
  <si>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</si>
  <si>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</si>
  <si>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</si>
  <si>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</si>
  <si>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</si>
  <si>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</si>
  <si>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</si>
  <si>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</si>
  <si>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</si>
  <si>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</si>
  <si>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</si>
  <si>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</si>
  <si>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</si>
  <si>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</si>
  <si>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</si>
  <si>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</si>
  <si>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</si>
  <si>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</si>
  <si>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</si>
  <si>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</si>
  <si>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</si>
  <si>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</si>
  <si>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</si>
  <si>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</si>
  <si>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</si>
  <si>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</si>
  <si>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</si>
  <si>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</si>
  <si>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</si>
  <si>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</si>
  <si>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</si>
  <si>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</si>
  <si>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</si>
  <si>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</si>
  <si>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</si>
  <si>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</si>
  <si>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</si>
  <si>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</si>
  <si>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</si>
  <si>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</si>
  <si>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</si>
  <si>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</si>
  <si>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</si>
  <si>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</si>
  <si>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</si>
  <si>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</si>
  <si>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</si>
  <si>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</si>
  <si>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</si>
  <si>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</si>
  <si>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</si>
  <si>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</si>
  <si>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</si>
  <si>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</si>
  <si>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</si>
  <si>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</si>
  <si>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</si>
  <si>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</si>
  <si>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</si>
  <si>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</si>
  <si>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</si>
  <si>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</si>
  <si>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</si>
  <si>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</si>
  <si>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</si>
  <si>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</si>
  <si>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</si>
  <si>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</si>
  <si>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</si>
  <si>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</si>
  <si>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</si>
  <si>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</si>
  <si>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</si>
  <si>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</si>
  <si>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</si>
  <si>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</si>
  <si>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</si>
  <si>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</si>
  <si>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</si>
  <si>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</si>
  <si>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</si>
  <si>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</si>
  <si>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</si>
  <si>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</si>
  <si>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</si>
  <si>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</si>
  <si>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</si>
  <si>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</si>
  <si>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</si>
  <si>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</si>
  <si>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</si>
  <si>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</si>
  <si>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</si>
  <si>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</si>
  <si>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</si>
  <si>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</si>
  <si>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</si>
  <si>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</si>
  <si>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</si>
  <si>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</si>
  <si>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</si>
  <si>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</si>
  <si>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</si>
  <si>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</si>
  <si>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</si>
  <si>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</si>
  <si>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</si>
  <si>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</si>
  <si>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</si>
  <si>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</si>
  <si>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</si>
  <si>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</si>
  <si>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</si>
  <si>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</si>
  <si>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</si>
  <si>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</si>
  <si>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</si>
  <si>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</si>
  <si>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</si>
  <si>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</si>
  <si>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</si>
  <si>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</si>
  <si>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</si>
  <si>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</si>
  <si>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</si>
  <si>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</si>
  <si>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</si>
  <si>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</si>
  <si>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</si>
  <si>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</si>
  <si>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</si>
  <si>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</si>
  <si>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</si>
  <si>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</si>
  <si>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</si>
  <si>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</si>
  <si>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</si>
  <si>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</si>
  <si>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</si>
  <si>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</si>
  <si>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</si>
  <si>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</si>
  <si>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</si>
  <si>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</si>
  <si>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</si>
  <si>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</si>
  <si>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</si>
  <si>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</si>
  <si>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</si>
  <si>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</si>
  <si>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</si>
  <si>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</si>
  <si>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</si>
  <si>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</si>
  <si>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</si>
  <si>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</si>
  <si>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</si>
  <si>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</si>
  <si>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</si>
  <si>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</si>
  <si>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</si>
  <si>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</si>
  <si>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</si>
  <si>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</si>
  <si>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</si>
  <si>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</si>
  <si>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</si>
  <si>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</si>
  <si>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</si>
  <si>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</si>
  <si>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</si>
  <si>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</si>
  <si>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</si>
  <si>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</si>
  <si>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</si>
  <si>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</si>
  <si>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</si>
  <si>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</si>
  <si>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</si>
  <si>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</si>
  <si>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</si>
  <si>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</si>
  <si>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</si>
  <si>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</si>
  <si>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</si>
  <si>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</si>
  <si>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</si>
  <si>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</si>
  <si>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</si>
  <si>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</si>
  <si>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</si>
  <si>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</si>
  <si>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</si>
  <si>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</si>
  <si>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</si>
  <si>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</si>
  <si>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</si>
  <si>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</si>
  <si>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</si>
  <si>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</si>
  <si>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</si>
  <si>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</si>
  <si>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</si>
  <si>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</si>
  <si>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</si>
  <si>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</si>
  <si>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</si>
  <si>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</si>
  <si>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</si>
  <si>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</si>
  <si>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</si>
  <si>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</si>
  <si>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</si>
  <si>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</si>
  <si>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</si>
  <si>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</si>
  <si>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</si>
  <si>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</si>
  <si>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</si>
  <si>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</si>
  <si>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</si>
  <si>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</si>
  <si>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</si>
  <si>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</si>
  <si>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</si>
  <si>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</si>
  <si>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</si>
  <si>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</si>
  <si>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</si>
  <si>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</si>
  <si>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</si>
  <si>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</si>
  <si>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</si>
  <si>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</si>
  <si>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</si>
  <si>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</si>
  <si>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</si>
  <si>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</si>
  <si>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</si>
  <si>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</si>
  <si>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</si>
  <si>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</si>
  <si>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</si>
  <si>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</si>
  <si>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</si>
  <si>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</si>
  <si>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</si>
  <si>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</si>
  <si>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</si>
  <si>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</si>
  <si>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</si>
  <si>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</si>
  <si>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</si>
  <si>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</si>
  <si>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</si>
  <si>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</si>
  <si>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</si>
  <si>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</si>
  <si>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</si>
  <si>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</si>
  <si>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</si>
  <si>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</si>
  <si>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</si>
  <si>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</si>
  <si>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</si>
  <si>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</si>
  <si>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</si>
  <si>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</si>
  <si>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</si>
  <si>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</si>
  <si>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</si>
  <si>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</si>
  <si>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</si>
  <si>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</si>
  <si>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</si>
  <si>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</si>
  <si>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</si>
  <si>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</si>
  <si>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</si>
  <si>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</si>
  <si>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</si>
  <si>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</si>
  <si>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</si>
  <si>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</si>
  <si>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</si>
  <si>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</si>
  <si>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</si>
  <si>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</si>
  <si>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</si>
  <si>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</si>
  <si>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</si>
  <si>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</si>
  <si>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</si>
  <si>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</si>
  <si>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</si>
  <si>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</si>
  <si>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</si>
  <si>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</si>
  <si>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</si>
  <si>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</si>
  <si>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</si>
  <si>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</si>
  <si>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</si>
  <si>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</si>
  <si>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</si>
  <si>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</si>
  <si>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</si>
  <si>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</si>
  <si>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</si>
  <si>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</si>
  <si>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</si>
  <si>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</si>
  <si>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</si>
  <si>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</si>
  <si>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</si>
  <si>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</si>
  <si>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</si>
  <si>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</si>
  <si>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</si>
  <si>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</si>
  <si>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</si>
  <si>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</si>
  <si>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</si>
  <si>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</si>
  <si>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</si>
  <si>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</si>
  <si>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</si>
  <si>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</si>
  <si>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</si>
  <si>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</si>
  <si>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</si>
  <si>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</si>
  <si>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</si>
  <si>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</si>
  <si>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</si>
  <si>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</si>
  <si>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</si>
  <si>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</si>
  <si>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</si>
  <si>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</si>
  <si>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</si>
  <si>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</si>
  <si>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</si>
  <si>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</si>
  <si>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</si>
  <si>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</si>
  <si>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</si>
  <si>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</si>
  <si>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</si>
  <si>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</si>
  <si>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</si>
  <si>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</si>
  <si>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</si>
  <si>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</si>
  <si>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</si>
  <si>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</si>
  <si>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</si>
  <si>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</si>
  <si>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</si>
  <si>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</si>
  <si>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</si>
  <si>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</si>
  <si>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</si>
  <si>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</si>
  <si>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</si>
  <si>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</si>
  <si>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</si>
  <si>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</si>
  <si>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</si>
  <si>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</si>
  <si>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</si>
  <si>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</si>
  <si>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</si>
  <si>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</si>
  <si>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</si>
  <si>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</si>
  <si>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</si>
  <si>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</si>
  <si>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</si>
  <si>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</si>
  <si>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</si>
  <si>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</si>
  <si>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</si>
  <si>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</si>
  <si>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</si>
  <si>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</si>
  <si>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</si>
  <si>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</si>
  <si>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</si>
  <si>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</si>
  <si>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</si>
  <si>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</si>
  <si>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</si>
  <si>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</si>
  <si>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</si>
  <si>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</si>
  <si>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</si>
  <si>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</si>
  <si>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</si>
  <si>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</si>
  <si>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</si>
  <si>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</si>
  <si>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</si>
  <si>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</si>
  <si>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</si>
  <si>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</si>
  <si>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</si>
  <si>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</si>
  <si>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</si>
  <si>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</si>
  <si>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</si>
  <si>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</si>
  <si>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</si>
  <si>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</si>
  <si>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</si>
  <si>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</si>
  <si>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</si>
  <si>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</si>
  <si>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</si>
  <si>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</si>
  <si>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</si>
  <si>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</si>
  <si>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</si>
  <si>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</si>
  <si>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</si>
  <si>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</si>
  <si>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</si>
  <si>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</si>
  <si>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</si>
  <si>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</si>
  <si>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</si>
  <si>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</si>
  <si>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</si>
  <si>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</si>
  <si>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</si>
  <si>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</si>
  <si>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</si>
  <si>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</si>
  <si>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</si>
  <si>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</si>
  <si>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</si>
  <si>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</si>
  <si>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</si>
  <si>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</si>
  <si>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</si>
  <si>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</si>
  <si>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</si>
  <si>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</si>
  <si>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</si>
  <si>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</si>
  <si>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</si>
  <si>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</si>
  <si>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</si>
  <si>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</si>
  <si>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</si>
  <si>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</si>
  <si>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</si>
  <si>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</si>
  <si>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</si>
  <si>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</si>
  <si>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</si>
  <si>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</si>
  <si>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</si>
  <si>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</si>
  <si>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</si>
  <si>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</si>
  <si>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</si>
  <si>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</si>
  <si>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</si>
  <si>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</si>
  <si>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</si>
  <si>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</si>
  <si>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</si>
  <si>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</si>
  <si>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</si>
  <si>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</si>
  <si>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</si>
  <si>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</si>
  <si>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</si>
  <si>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</si>
  <si>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</si>
  <si>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</si>
  <si>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</si>
  <si>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</si>
  <si>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</si>
  <si>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</si>
  <si>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</si>
  <si>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</si>
  <si>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</si>
  <si>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</si>
  <si>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</si>
  <si>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</si>
  <si>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</si>
  <si>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</si>
  <si>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</si>
  <si>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</si>
  <si>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</si>
  <si>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</si>
  <si>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</si>
  <si>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</si>
  <si>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</si>
  <si>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</si>
  <si>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</si>
  <si>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</si>
  <si>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</si>
  <si>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</si>
  <si>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</si>
  <si>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</si>
  <si>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</si>
  <si>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</si>
  <si>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</si>
  <si>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</si>
  <si>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</si>
  <si>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</si>
  <si>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</si>
  <si>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</si>
  <si>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</si>
  <si>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</si>
  <si>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</si>
  <si>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</si>
  <si>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</si>
  <si>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</si>
  <si>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</si>
  <si>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</si>
  <si>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</si>
  <si>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</si>
  <si>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</si>
  <si>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</si>
  <si>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</si>
  <si>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</si>
  <si>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</si>
  <si>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</si>
  <si>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</si>
  <si>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</si>
  <si>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</si>
  <si>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</si>
  <si>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</si>
  <si>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</si>
  <si>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</si>
  <si>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</si>
  <si>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</si>
  <si>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</si>
  <si>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</si>
  <si>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</si>
  <si>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</si>
  <si>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</si>
  <si>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</si>
  <si>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</si>
  <si>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</si>
  <si>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</si>
  <si>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</si>
  <si>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</si>
  <si>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</si>
  <si>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</si>
  <si>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</si>
  <si>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</si>
  <si>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</si>
  <si>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</si>
  <si>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</si>
  <si>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</si>
  <si>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</si>
  <si>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</si>
  <si>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</si>
  <si>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</si>
  <si>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</si>
  <si>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</si>
  <si>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</si>
  <si>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</si>
  <si>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</si>
  <si>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</si>
  <si>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</si>
  <si>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</si>
  <si>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</si>
  <si>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</si>
  <si>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</si>
  <si>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</si>
  <si>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</si>
  <si>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</si>
  <si>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</si>
  <si>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</si>
  <si>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</si>
  <si>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</si>
  <si>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</si>
  <si>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</si>
  <si>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</si>
  <si>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</si>
  <si>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</si>
  <si>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</si>
  <si>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</si>
  <si>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</si>
  <si>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</si>
  <si>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</si>
  <si>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</si>
  <si>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</si>
  <si>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</si>
  <si>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</si>
  <si>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</si>
  <si>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</si>
  <si>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</si>
  <si>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</si>
  <si>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</si>
  <si>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</si>
  <si>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</si>
  <si>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</si>
  <si>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</si>
  <si>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</si>
  <si>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</si>
  <si>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</si>
  <si>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</si>
  <si>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</si>
  <si>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</si>
  <si>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</si>
  <si>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</si>
  <si>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</si>
  <si>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</si>
  <si>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</si>
  <si>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</si>
  <si>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</si>
  <si>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</si>
  <si>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</si>
  <si>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</si>
  <si>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</si>
  <si>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</si>
  <si>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</si>
  <si>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</si>
  <si>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</si>
  <si>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</si>
  <si>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</si>
  <si>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</si>
  <si>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</si>
  <si>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</si>
  <si>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</si>
  <si>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</si>
  <si>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</si>
  <si>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</si>
  <si>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</si>
  <si>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</si>
  <si>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</si>
  <si>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</si>
  <si>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</si>
  <si>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</si>
  <si>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</si>
  <si>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</si>
  <si>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</si>
  <si>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</si>
  <si>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</si>
  <si>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</si>
  <si>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</si>
  <si>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</si>
  <si>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</si>
  <si>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</si>
  <si>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</si>
  <si>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</si>
  <si>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</si>
  <si>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</si>
  <si>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</si>
  <si>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</si>
  <si>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</si>
  <si>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</si>
  <si>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</si>
  <si>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</si>
  <si>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</si>
  <si>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</si>
  <si>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</si>
  <si>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</si>
  <si>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</si>
  <si>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</si>
  <si>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</si>
  <si>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</si>
  <si>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</si>
  <si>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</si>
  <si>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</si>
  <si>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</si>
  <si>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</si>
  <si>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</si>
  <si>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</si>
  <si>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</si>
  <si>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</si>
  <si>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</si>
  <si>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</si>
  <si>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</si>
  <si>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</si>
  <si>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</si>
  <si>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</si>
  <si>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</si>
  <si>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</si>
  <si>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</si>
  <si>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</si>
  <si>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</si>
  <si>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</si>
  <si>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</si>
  <si>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</si>
  <si>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</si>
  <si>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</si>
  <si>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</si>
  <si>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</si>
  <si>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</si>
  <si>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</si>
  <si>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</si>
  <si>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</si>
  <si>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</si>
  <si>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</si>
  <si>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</si>
  <si>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</si>
  <si>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</si>
  <si>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</si>
  <si>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</si>
  <si>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</si>
  <si>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</si>
  <si>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</si>
  <si>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</si>
  <si>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</si>
  <si>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</si>
  <si>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</si>
  <si>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</si>
  <si>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</si>
  <si>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</si>
  <si>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</si>
  <si>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</si>
  <si>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</si>
  <si>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</si>
  <si>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</si>
  <si>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</si>
  <si>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</si>
  <si>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</si>
  <si>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</si>
  <si>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</si>
  <si>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</si>
  <si>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</si>
  <si>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</si>
  <si>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</si>
  <si>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</si>
  <si>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</si>
  <si>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</si>
  <si>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</si>
  <si>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</si>
  <si>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</si>
  <si>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</si>
  <si>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</si>
  <si>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</si>
  <si>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</si>
  <si>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</si>
  <si>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</si>
  <si>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</si>
  <si>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</si>
  <si>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</si>
  <si>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</si>
  <si>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</si>
  <si>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</si>
  <si>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</si>
  <si>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</si>
  <si>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</si>
  <si>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</si>
  <si>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</si>
  <si>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</si>
  <si>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</si>
  <si>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</si>
  <si>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</si>
  <si>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</si>
  <si>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</si>
  <si>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</si>
  <si>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</si>
  <si>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</si>
  <si>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</si>
  <si>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</si>
  <si>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</si>
  <si>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</si>
  <si>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</si>
  <si>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</si>
  <si>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</si>
  <si>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</si>
  <si>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</si>
  <si>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</si>
  <si>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</si>
  <si>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</si>
  <si>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</si>
  <si>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</si>
  <si>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</si>
  <si>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</si>
  <si>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</si>
  <si>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</si>
  <si>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</si>
  <si>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</si>
  <si>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</si>
  <si>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</si>
  <si>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</si>
  <si>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</si>
  <si>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</si>
  <si>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</si>
  <si>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</si>
  <si>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</si>
  <si>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</si>
  <si>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</si>
  <si>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</si>
  <si>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</si>
  <si>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</si>
  <si>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</si>
  <si>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</si>
  <si>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</si>
  <si>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</si>
  <si>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</si>
  <si>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</si>
  <si>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</si>
  <si>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</si>
  <si>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</si>
  <si>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</si>
  <si>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</si>
  <si>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</si>
  <si>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</si>
  <si>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</si>
  <si>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</si>
  <si>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</si>
  <si>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</si>
  <si>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</si>
  <si>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</si>
  <si>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</si>
  <si>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</si>
  <si>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</si>
  <si>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</si>
  <si>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</si>
  <si>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</si>
  <si>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</si>
  <si>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</si>
  <si>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</si>
  <si>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</si>
  <si>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</si>
  <si>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</si>
  <si>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</si>
  <si>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</si>
  <si>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</si>
  <si>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</si>
  <si>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</si>
  <si>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</si>
  <si>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</si>
  <si>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</si>
  <si>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</si>
  <si>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</si>
  <si>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</si>
  <si>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</si>
  <si>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</si>
  <si>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</si>
  <si>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</si>
  <si>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</si>
  <si>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</si>
  <si>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</si>
  <si>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</si>
  <si>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</si>
  <si>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</si>
  <si>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</si>
  <si>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</si>
  <si>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</si>
  <si>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</si>
  <si>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</si>
  <si>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</si>
  <si>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</si>
  <si>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</si>
  <si>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</si>
  <si>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</si>
  <si>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</si>
  <si>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</si>
  <si>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</si>
  <si>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</si>
  <si>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</si>
  <si>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</si>
  <si>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</si>
  <si>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</si>
  <si>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</si>
  <si>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</si>
  <si>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</si>
  <si>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</si>
  <si>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</si>
  <si>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</si>
  <si>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</si>
  <si>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</si>
  <si>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</si>
  <si>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</si>
  <si>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</si>
  <si>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</si>
  <si>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</si>
  <si>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</si>
  <si>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</si>
  <si>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</si>
  <si>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</si>
  <si>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</si>
  <si>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</si>
  <si>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</si>
  <si>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</si>
  <si>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</si>
  <si>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</si>
  <si>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</si>
  <si>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</si>
  <si>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</si>
  <si>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</si>
  <si>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</si>
  <si>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</si>
  <si>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</si>
  <si>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</si>
  <si>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</si>
  <si>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</si>
  <si>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</si>
  <si>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</si>
  <si>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</si>
  <si>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</si>
  <si>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</si>
  <si>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</si>
  <si>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</si>
  <si>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</si>
  <si>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</si>
  <si>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</si>
  <si>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</si>
  <si>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</si>
  <si>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</si>
  <si>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</si>
  <si>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</si>
  <si>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</si>
  <si>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</si>
  <si>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</si>
  <si>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</si>
  <si>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</si>
  <si>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</si>
  <si>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</si>
  <si>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</si>
  <si>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</si>
  <si>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</si>
  <si>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</si>
  <si>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</si>
  <si>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</si>
  <si>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</si>
  <si>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</si>
  <si>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</si>
  <si>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</si>
  <si>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</si>
  <si>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</si>
  <si>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</si>
  <si>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</si>
  <si>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</si>
  <si>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</si>
  <si>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</si>
  <si>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</si>
  <si>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</si>
  <si>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</si>
  <si>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</si>
  <si>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</si>
  <si>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</si>
  <si>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</si>
  <si>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</si>
  <si>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</si>
  <si>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</si>
  <si>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</si>
  <si>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</si>
  <si>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</si>
  <si>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</si>
  <si>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</si>
  <si>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</si>
  <si>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</si>
  <si>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</si>
  <si>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</si>
  <si>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</si>
  <si>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</si>
  <si>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</si>
  <si>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</si>
  <si>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</si>
  <si>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</si>
  <si>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</si>
  <si>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</si>
  <si>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</si>
  <si>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</si>
  <si>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</si>
  <si>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</si>
  <si>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</si>
  <si>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</si>
  <si>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</si>
  <si>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</si>
  <si>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</si>
  <si>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</si>
  <si>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</si>
  <si>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</si>
  <si>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</si>
  <si>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</si>
  <si>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</si>
  <si>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</si>
  <si>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</si>
  <si>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</si>
  <si>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</si>
  <si>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</si>
  <si>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</si>
  <si>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</si>
  <si>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</si>
  <si>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</si>
  <si>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</si>
  <si>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</si>
  <si>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</si>
  <si>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</si>
  <si>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</si>
  <si>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</si>
  <si>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</si>
  <si>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</si>
  <si>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</si>
  <si>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</si>
  <si>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</si>
  <si>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</si>
  <si>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</si>
  <si>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</si>
  <si>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</si>
  <si>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</si>
  <si>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</si>
  <si>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</si>
  <si>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</si>
  <si>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</si>
  <si>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</si>
  <si>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</si>
  <si>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</si>
  <si>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</si>
  <si>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</si>
  <si>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</si>
  <si>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</si>
  <si>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</si>
  <si>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</si>
  <si>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</si>
  <si>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</si>
  <si>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</si>
  <si>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</si>
  <si>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</si>
  <si>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</si>
  <si>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</si>
  <si>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</si>
  <si>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</si>
  <si>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</si>
  <si>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</si>
  <si>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</si>
  <si>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</si>
  <si>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</si>
  <si>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</si>
  <si>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</si>
  <si>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</si>
  <si>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</si>
  <si>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</si>
  <si>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</si>
  <si>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</si>
  <si>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</si>
  <si>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</si>
  <si>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</si>
  <si>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</si>
  <si>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</si>
  <si>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</si>
  <si>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</si>
  <si>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</si>
  <si>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</si>
  <si>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</si>
  <si>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</si>
  <si>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</si>
  <si>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</si>
  <si>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</si>
  <si>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</si>
  <si>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</si>
  <si>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</si>
  <si>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</si>
  <si>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</si>
  <si>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</si>
  <si>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</si>
  <si>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</si>
  <si>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</si>
  <si>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</si>
  <si>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</si>
  <si>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</si>
  <si>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</si>
  <si>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</si>
  <si>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</si>
  <si>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</si>
  <si>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</si>
  <si>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</si>
  <si>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</si>
  <si>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</si>
  <si>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</si>
  <si>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</si>
  <si>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</si>
  <si>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</si>
  <si>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</si>
  <si>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</si>
  <si>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</si>
  <si>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</si>
  <si>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</si>
  <si>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</si>
  <si>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</si>
  <si>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</si>
  <si>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</si>
  <si>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</si>
  <si>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</si>
  <si>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</si>
  <si>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</si>
  <si>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</si>
  <si>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</si>
  <si>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</si>
  <si>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</si>
  <si>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</si>
  <si>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</si>
  <si>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</si>
  <si>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</si>
  <si>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</si>
  <si>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</si>
  <si>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</si>
  <si>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</si>
  <si>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</si>
  <si>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</si>
  <si>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</si>
  <si>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</si>
  <si>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</si>
  <si>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</si>
  <si>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</si>
  <si>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</si>
  <si>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</si>
  <si>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</si>
  <si>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</si>
  <si>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</si>
  <si>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</si>
  <si>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</si>
  <si>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</si>
  <si>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</si>
  <si>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</si>
  <si>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</si>
  <si>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</si>
  <si>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</si>
  <si>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</si>
  <si>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</si>
  <si>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</si>
  <si>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</si>
  <si>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</si>
  <si>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</si>
  <si>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</si>
  <si>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</si>
  <si>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</si>
  <si>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</si>
  <si>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</si>
  <si>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</si>
  <si>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</si>
  <si>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</si>
  <si>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</si>
  <si>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</si>
  <si>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</si>
  <si>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</si>
  <si>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</si>
  <si>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NGHA / ETA 45 km</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</si>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</sst>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9" totalsRowShown="0" headerRowDxfId="48" dataDxfId="47" headerRowBorderDxfId="45" tableBorderDxfId="46" totalsRowBorderDxfId="44">
  <autoFilter ref="A1:L3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K4" sqref="K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284.88488923611294</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4.3895767361100297</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45947.833315162039</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45947.833315162039</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45947.833315162039</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45947.833315162039</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45947.833315162039</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45947.833315162039</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45947.833315162039</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45947.833315162039</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45947.833315162039</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45947.833315162039</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45947.833315162039</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45947.833315162039</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45947.833315162039</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45947.833315162039</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45947.833315162039</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45947.833315162039</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45947.833315162039</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45947.833315162039</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45947.833315162039</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45947.833315162039</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45947.833315162039</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45947.833315162039</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45947.833315162039</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45947.833315162039</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45947.833315162039</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45947.833315162039</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45947.833315162039</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45947.833315162039</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45947.833315162039</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45947.833315162039</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45947.833315162039</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45947.833315162039</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45947.833315162039</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45947.833315162039</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45947.833315162039</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45947.833315162039</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45947.833315162039</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45947.833315162039</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45947.833315162039</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45947.833315162039</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45947.833315162039</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45947.833315162039</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45947.833315162039</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45947.833315162039</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45947.833315162039</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45947.833315162039</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45947.833315162039</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45947.833315162039</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45947.833315162039</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45947.833315162039</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45947.833315162039</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45947.833315162039</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45947.833315162039</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45947.833315162039</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45947.833315162039</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45947.833315162039</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45947.833315162039</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45947.833315162039</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45947.833315162039</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45947.833315162039</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45947.833315162039</v>
      </c>
      <c r="H64" s="141"/>
      <c r="I64" s="139" t="str">
        <f>IFERROR(VLOOKUP(D64,DB!A:F,6,0),"")</f>
        <v/>
      </c>
      <c r="J64" s="139" t="str">
        <f>IFERROR(VLOOKUP(D64,DB!A:G,7,0),"")</f>
        <v/>
      </c>
      <c r="K64" s="143"/>
      <c r="L64" s="144" t="str">
        <f>IFERROR(VLOOKUP(D64,DB!A:I,9,0),"")</f>
        <v/>
      </c>
    </row>
    <row r="65" spans="1:12" ht="15" customHeight="1">
      <c r="A65" s="160"/>
      <c r="B65" s="161" t="str">
        <f>IFERROR(VLOOKUP(D65,DB!A:K,11,0),"")</f>
        <v/>
      </c>
      <c r="C65" s="161"/>
      <c r="D65" s="161"/>
      <c r="E65" s="162"/>
      <c r="F65" s="163"/>
      <c r="G65" s="164">
        <f ca="1">IFERROR(NOW()-F65,"")</f>
        <v>45947.833315162039</v>
      </c>
      <c r="H65" s="163"/>
      <c r="I65" s="161" t="str">
        <f>IFERROR(VLOOKUP(D65,DB!A:F,6,0),"")</f>
        <v/>
      </c>
      <c r="J65" s="161" t="str">
        <f>IFERROR(VLOOKUP(D65,DB!A:G,7,0),"")</f>
        <v/>
      </c>
      <c r="K65" s="165"/>
      <c r="L65" s="166" t="str">
        <f>IFERROR(VLOOKUP(D65,DB!A:I,9,0),"")</f>
        <v/>
      </c>
    </row>
    <row r="66" spans="1:12" ht="15" customHeight="1">
      <c r="A66" s="138"/>
      <c r="B66" s="139" t="str">
        <f>IFERROR(VLOOKUP(D66,DB!A:K,11,0),"")</f>
        <v/>
      </c>
      <c r="C66" s="139"/>
      <c r="D66" s="139"/>
      <c r="E66" s="140"/>
      <c r="F66" s="141"/>
      <c r="G66" s="142">
        <f ca="1">IFERROR(NOW()-F66,"")</f>
        <v>45947.833315162039</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45947.833315162039</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45947.833315162039</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45947.833315162039</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45947.833315162039</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45947.833315162039</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45947.833315162039</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45947.833315162039</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45947.833315162039</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45947.833315162039</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45947.833315162039</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45947.833315162039</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45947.833315162039</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45947.833315162039</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45947.833315162039</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45947.833315162039</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45947.833315162039</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45947.833315162039</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45947.833315162039</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45947.833315162039</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45947.833315162039</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45947.833315162039</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45947.833315162039</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45947.833315162039</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45947.833315162039</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45947.833315162039</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45947.833315162039</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45947.833315162039</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45947.833315162039</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45947.833315162039</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45947.833315162039</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45947.833315162039</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45947.833315162039</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45947.833315162039</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45947.833315162039</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45947.833315162039</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45947.833315162039</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45947.833315162039</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45947.833315162039</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45947.833315162039</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45947.833315162039</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45947.833315162039</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45947.833315162039</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45947.833315162039</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45947.833315162039</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45947.833315162039</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45947.833315162039</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45947.833315162039</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45947.833315162039</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45947.833315162039</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45947.833315162039</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45947.833315162039</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45947.833315162039</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45947.833315162039</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45947.833315162039</v>
      </c>
      <c r="H120" s="141"/>
      <c r="I120" s="139" t="str">
        <f>IFERROR(VLOOKUP(D120,DB!A:F,6,0),"")</f>
        <v/>
      </c>
      <c r="J120" s="139" t="str">
        <f>IFERROR(VLOOKUP(D120,DB!A:G,7,0),"")</f>
        <v/>
      </c>
      <c r="K120" s="143"/>
      <c r="L120" s="144" t="str">
        <f>IFERROR(VLOOKUP(D120,DB!A:I,9,0),"")</f>
        <v/>
      </c>
    </row>
    <row r="121" spans="1:12" ht="15" customHeight="1">
      <c r="A121" s="160"/>
      <c r="B121" s="161" t="str">
        <f>IFERROR(VLOOKUP(D121,DB!A:K,11,0),"")</f>
        <v/>
      </c>
      <c r="C121" s="161"/>
      <c r="D121" s="161"/>
      <c r="E121" s="162"/>
      <c r="F121" s="163"/>
      <c r="G121" s="164">
        <f ca="1">IFERROR(NOW()-F121,"")</f>
        <v>45947.833315162039</v>
      </c>
      <c r="H121" s="163"/>
      <c r="I121" s="161" t="str">
        <f>IFERROR(VLOOKUP(D121,DB!A:F,6,0),"")</f>
        <v/>
      </c>
      <c r="J121" s="161" t="str">
        <f>IFERROR(VLOOKUP(D121,DB!A:G,7,0),"")</f>
        <v/>
      </c>
      <c r="K121" s="165"/>
      <c r="L121" s="166" t="str">
        <f>IFERROR(VLOOKUP(D121,DB!A:I,9,0),"")</f>
        <v/>
      </c>
    </row>
  </sheetData>
  <customSheetViews>
    <customSheetView guid="{F6042A99-DD27-4453-835D-0834D95730CC}" filter="1" showAutoFilter="1">
      <pageMargins left="0" right="0" top="0" bottom="0" header="0" footer="0"/>
      <autoFilter ref="B1:M1" xr:uid="{C28BF04B-B3C1-47CA-94B1-52AC4085F060}"/>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141.10623182870768</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122.83347719907761</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3.3375396990741137</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4.9287384259514511E-2</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45947.833315162039</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45947.833315162039</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45947.833315162039</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45947.833315162039</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45947.833315162039</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45947.833315162039</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45947.833315162039</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45947.833315162039</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45947.833315162039</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45947.833315162039</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45947.833315162039</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45947.833315162039</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45947.833315162039</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45947.833315162039</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45947.833315162039</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45947.833315162039</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45947.833315162039</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45947.833315162039</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45947.833315162039</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45947.833315162039</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45947.833315162039</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45947.833315162039</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45947.833315162039</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45947.833315162039</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45947.833315162039</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45947.833315162039</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45947.833315162039</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45947.833315162039</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45947.833315162039</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45947.833315162039</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45947.833315162039</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45947.833315162039</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45947.833315162039</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45947.833315162039</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45947.833315162039</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45947.833315162039</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45947.833315162039</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45947.833315162039</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45947.833315162039</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45947.833315162039</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45947.833315162039</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45947.833315162039</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45947.833315162039</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45947.833315162039</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45947.833315162039</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45947.833315162039</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45947.833315162039</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45947.833315162039</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45947.833315162039</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45947.833315162039</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45947.833315162039</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45947.833315162039</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45947.833315162039</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45947.833315162039</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45947.833315162039</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45947.833315162039</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45947.833315162039</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45947.833315162039</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45947.833315162039</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45947.833315162039</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45947.833315162039</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45947.833315162039</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45947.833315162039</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45947.833315162039</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45947.833315162039</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45947.833315162039</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45947.833315162039</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45947.833315162039</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45947.833315162039</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45947.833315162039</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45947.833315162039</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45947.833315162039</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45947.833315162039</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45947.833315162039</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45947.833315162039</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45947.833315162039</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45947.833315162039</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45947.833315162039</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45947.833315162039</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45947.833315162039</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45947.833315162039</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45947.833315162039</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45947.833315162039</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45947.833315162039</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45947.833315162039</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45947.833315162039</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45947.833315162039</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45947.833315162039</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45947.833315162039</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45947.833315162039</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45947.833315162039</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45947.833315162039</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45947.833315162039</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45947.833315162039</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45947.833315162039</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45947.833315162039</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45947.833315162039</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45947.833315162039</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45947.833315162039</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45947.833315162039</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45947.833315162039</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2" ca="1" si="0">IFERROR(NOW()-F2,"-")</f>
        <v>45947.833315162039</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45947.833315162039</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45947.833315162039</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45947.833315162039</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45947.833315162039</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45947.833315162039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45947.833315162039</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45947.833315162039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45947.833315162039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45947.833315162039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45947.833315162039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45947.833315162039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45947.833315162039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45947.833315162039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45947.833315162039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45947.833315162039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45947.833315162039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45947.833315162039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45947.833315162039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45947.833315162039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45947.833315162039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45947.833315162039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45947.833315162039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45947.833315162039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45947.833315162039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45947.833315162039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45947.833315162039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45947.833315162039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45947.833315162039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45947.833315162039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45947.833315162039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45947.833315162039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45947.833315162039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45947.833315162039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45947.833315162039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45947.833315162039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45947.833315162039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45947.833315162039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45947.833315162039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45947.833315162039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45947.833315162039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45947.833315162039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45947.833315162039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45947.833315162039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45947.833315162039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45947.833315162039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45947.833315162039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45947.833315162039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45947.833315162039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45947.833315162039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45947.833315162039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45947.833315162039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45947.833315162039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45947.833315162039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45947.833315162039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45947.833315162039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45947.833315162039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45947.833315162039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45947.833315162039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45947.833315162039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45947.833315162039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45947.833315162039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45947.833315162039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45947.833315162039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45947.833315162039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45947.833315162039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45947.833315162039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45947.833315162039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45947.833315162039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45947.833315162039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45947.833315162039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45947.833315162039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45947.833315162039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45947.833315162039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45947.833315162039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45947.833315162039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45947.833315162039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45947.833315162039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45947.833315162039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45947.833315162039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45947.833315162039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45947.833315162039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45947.833315162039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45947.833315162039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45947.833315162039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45947.833315162039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45947.833315162039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45947.833315162039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45947.833315162039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45947.833315162039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45947.833315162039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45947.833315162039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45947.833315162039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45947.833315162039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45947.833315162039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45947.833315162039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45947.833315162039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45947.833315162039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45947.833315162039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45947.833315162039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45947.833315162039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45947.833315162039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45947.833315162039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45947.833315162039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45947.833315162039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45947.833315162039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45947.833315162039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45947.833315162039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45947.833315162039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45947.833315162039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45947.833315162039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45947.833315162039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45947.833315162039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45947.833315162039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45947.833315162039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45947.833315162039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45947.833315162039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45947.833315162039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45947.833315162039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45947.833315162039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45947.833315162039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45947.833315162039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45947.833315162039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45947.833315162039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45947.833315162039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45947.833315162039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45947.833315162039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45947.833315162039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45947.833315162039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45947.833315162039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45947.833315162039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45947.833315162039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45947.833315162039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45947.833315162039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45947.833315162039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45947.833315162039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45947.833315162039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45947.833315162039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45947.833315162039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45947.833315162039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45947.833315162039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45947.833315162039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45947.833315162039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45947.833315162039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45947.833315162039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45947.833315162039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45947.833315162039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45947.833315162039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45947.833315162039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45947.833315162039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45947.833315162039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45947.833315162039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45947.833315162039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45947.833315162039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45947.833315162039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45947.833315162039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45947.833315162039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45947.833315162039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45947.833315162039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45947.833315162039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45947.833315162039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45947.833315162039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45947.833315162039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45947.833315162039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45947.833315162039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45947.833315162039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45947.833315162039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45947.833315162039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45947.833315162039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45947.833315162039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45947.833315162039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45947.833315162039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45947.833315162039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45947.833315162039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45947.833315162039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45947.833315162039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45947.833315162039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45947.833315162039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45947.833315162039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45947.833315162039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45947.833315162039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45947.833315162039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45947.833315162039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45947.833315162039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45947.833315162039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45947.833315162039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45947.833315162039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45947.833315162039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45947.833315162039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45947.833315162039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45947.833315162039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45947.833315162039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45947.833315162039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45947.833315162039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45947.833315162039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45947.833315162039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45947.833315162039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45947.833315162039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45947.833315162039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45947.833315162039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45947.833315162039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45947.833315162039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45947.833315162039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45947.833315162039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45947.833315162039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45947.833315162039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45947.833315162039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45947.833315162039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45947.833315162039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45947.833315162039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45947.833315162039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45947.833315162039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45947.833315162039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45947.833315162039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45947.833315162039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45947.833315162039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45947.833315162039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45947.833315162039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45947.833315162039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45947.833315162039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45947.833315162039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45947.833315162039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45947.833315162039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45947.833315162039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45947.833315162039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45947.833315162039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45947.833315162039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45947.833315162039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45947.833315162039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45947.833315162039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45947.833315162039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45947.833315162039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45947.833315162039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45947.833315162039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45947.833315162039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45947.833315162039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45947.833315162039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45947.833315162039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45947.833315162039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45947.833315162039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45947.833315162039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45947.833315162039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45947.833315162039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45947.833315162039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45947.833315162039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45947.833315162039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45947.833315162039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45947.833315162039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45947.833315162039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45947.833315162039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45947.833315162039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45947.833315162039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45947.833315162039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45947.833315162039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45947.833315162039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45947.833315162039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45947.833315162039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45947.833315162039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45947.833315162039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45947.833315162039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45947.833315162039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45947.833315162039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45947.833315162039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45947.833315162039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45947.833315162039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45947.833315162039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45947.833315162039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45947.833315162039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45947.833315162039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45947.833315162039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45947.833315162039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45947.833315162039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45947.833315162039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45947.833315162039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45947.833315162039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45947.833315162039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45947.833315162039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45947.833315162039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45947.833315162039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45947.833315162039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45947.833315162039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45947.833315162039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45947.833315162039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45947.833315162039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45947.833315162039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45947.833315162039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45947.833315162039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45947.833315162039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45947.833315162039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45947.833315162039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45947.833315162039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45947.833315162039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45947.833315162039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45947.833315162039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45947.833315162039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45947.833315162039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45947.833315162039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45947.833315162039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45947.833315162039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45947.833315162039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45947.833315162039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45947.833315162039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45947.833315162039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45947.833315162039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45947.833315162039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45947.833315162039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45947.833315162039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45947.833315162039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45947.833315162039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45947.833315162039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45947.833315162039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45947.833315162039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45947.833315162039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45947.833315162039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45947.833315162039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45947.833315162039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45947.833315162039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45947.833315162039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45947.833315162039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45947.833315162039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45947.833315162039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45947.833315162039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45947.833315162039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45947.833315162039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45947.833315162039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45947.833315162039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45947.833315162039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45947.833315162039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45947.833315162039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45947.833315162039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45947.833315162039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45947.833315162039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45947.833315162039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45947.833315162039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45947.833315162039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45947.833315162039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45947.833315162039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45947.833315162039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45947.833315162039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45947.833315162039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45947.833315162039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45947.833315162039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45947.833315162039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45947.833315162039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45947.833315162039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45947.833315162039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45947.833315162039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45947.833315162039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45947.833315162039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45947.833315162039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45947.833315162039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45947.833315162039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45947.833315162039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45947.833315162039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45947.833315162039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45947.833315162039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45947.833315162039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45947.833315162039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45947.833315162039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45947.833315162039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45947.833315162039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45947.833315162039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45947.833315162039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45947.833315162039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45947.833315162039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45947.833315162039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45947.833315162039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45947.833315162039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45947.833315162039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45947.833315162039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45947.833315162039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45947.833315162039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45947.833315162039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45947.833315162039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45947.833315162039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45947.833315162039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45947.833315162039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45947.833315162039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45947.833315162039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45947.833315162039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45947.833315162039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45947.833315162039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45947.833315162039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45947.833315162039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45947.833315162039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45947.833315162039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45947.833315162039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45947.833315162039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45947.833315162039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45947.833315162039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45947.833315162039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45947.833315162039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45947.833315162039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45947.833315162039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45947.833315162039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45947.833315162039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45947.833315162039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45947.833315162039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45947.833315162039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45947.833315162039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45947.833315162039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45947.833315162039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45947.833315162039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45947.833315162039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45947.833315162039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45947.833315162039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45947.833315162039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45947.833315162039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45947.833315162039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45947.833315162039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45947.833315162039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45947.833315162039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45947.833315162039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45947.833315162039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45947.833315162039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45947.833315162039</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45947.833315162039</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45947.833315162039</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45947.833315162039</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45947.833315162039</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45947.833315162039</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45947.833315162039</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45947.833315162039</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45947.833315162039</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45947.833315162039</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45947.833315162039</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45947.833315162039</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45947.833315162039</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45947.833315162039</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45947.833315162039</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45947.833315162039</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45947.833315162039</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45947.833315162039</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45947.833315162039</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45947.833315162039</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45947.833315162039</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45947.833315162039</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45947.833315162039</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45947.833315162039</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45947.833315162039</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45947.833315162039</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45947.833315162039</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45947.833315162039</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45947.833315162039</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45947.833315162039</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45947.833315162039</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45947.833315162039</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45947.833315162039</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45947.833315162039</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45947.833315162039</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45947.833315162039</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45947.833315162039</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45947.833315162039</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45947.833315162039</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45947.833315162039</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45947.833315162039</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45947.833315162039</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45947.833315162039</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45947.833315162039</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45947.833315162039</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45947.833315162039</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45947.833315162039</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45947.833315162039</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45947.833315162039</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45947.833315162039</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45947.833315162039</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45947.833315162039</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45947.833315162039</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45947.833315162039</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45947.833315162039</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45947.833315162039</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45947.833315162039</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45947.833315162039</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45947.833315162039</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45947.833315162039</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45947.833315162039</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45947.833315162039</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45947.833315162039</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45947.833315162039</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45947.833315162039</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45947.833315162039</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45947.833315162039</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45947.833315162039</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45947.833315162039</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45947.833315162039</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45947.833315162039</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45947.833315162039</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45947.833315162039</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45947.833315162039</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45947.833315162039</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45947.833315162039</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45947.833315162039</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45947.833315162039</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45947.833315162039</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45947.833315162039</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45947.833315162039</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45947.833315162039</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45947.833315162039</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45947.833315162039</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45947.833315162039</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45947.833315162039</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45947.833315162039</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45947.833315162039</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45947.833315162039</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45947.833315162039</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45947.833315162039</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45947.833315162039</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45947.833315162039</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45947.833315162039</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45947.833315162039</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45947.833315162039</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45947.833315162039</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45947.833315162039</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45947.833315162039</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45947.833315162039</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45947.833315162039</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45947.833315162039</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45947.833315162039</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45947.833315162039</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45947.833315162039</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45947.833315162039</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45947.833315162039</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45947.833315162039</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45947.833315162039</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45947.833315162039</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45947.833315162039</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45947.833315162039</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45947.833315162039</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45947.833315162039</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45947.833315162039</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45947.833315162039</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45947.833315162039</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45947.833315162039</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45947.833315162039</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45947.833315162039</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45947.833315162039</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45947.833315162039</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45947.833315162039</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45947.833315162039</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45947.833315162039</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45947.833315162039</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45947.833315162039</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45947.833315162039</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45947.833315162039</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45947.833315162039</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45947.833315162039</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45947.833315162039</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45947.833315162039</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45947.833315162039</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45947.833315162039</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45947.833315162039</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45947.833315162039</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45947.833315162039</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45947.833315162039</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45947.833315162039</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45947.833315162039</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45947.833315162039</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45947.833315162039</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45947.833315162039</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45947.833315162039</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45947.833315162039</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45947.833315162039</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45947.833315162039</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45947.833315162039</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45947.833315162039</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45947.833315162039</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45947.833315162039</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45947.833315162039</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45947.833315162039</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45947.833315162039</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45947.833315162039</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45947.833315162039</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45947.833315162039</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45947.833315162039</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45947.833315162039</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45947.833315162039</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45947.833315162039</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45947.833315162039</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45947.833315162039</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45947.833315162039</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45947.833315162039</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45947.833315162039</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45947.833315162039</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45947.833315162039</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45947.833315162039</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45947.833315162039</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45947.833315162039</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45947.833315162039</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45947.833315162039</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45947.833315162039</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45947.833315162039</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45947.833315162039</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45947.833315162039</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45947.833315162039</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45947.833315162039</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45947.833315162039</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45947.833315162039</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45947.833315162039</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45947.833315162039</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45947.833315162039</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45947.833315162039</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45947.833315162039</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45947.833315162039</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45947.833315162039</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45947.833315162039</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45947.833315162039</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45947.833315162039</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45947.833315162039</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45947.833315162039</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45947.833315162039</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45947.833315162039</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45947.833315162039</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45947.833315162039</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45947.833315162039</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45947.833315162039</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45947.833315162039</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45947.833315162039</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45947.833315162039</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45947.833315162039</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45947.833315162039</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45947.833315162039</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45947.833315162039</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45947.833315162039</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45947.833315162039</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45947.833315162039</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45947.833315162039</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45947.833315162039</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45947.833315162039</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45947.833315162039</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45947.833315162039</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45947.833315162039</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45947.833315162039</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45947.833315162039</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45947.833315162039</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45947.833315162039</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45947.833315162039</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45947.833315162039</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45947.833315162039</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45947.833315162039</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45947.833315162039</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45947.833315162039</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45947.833315162039</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45947.833315162039</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45947.833315162039</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45947.833315162039</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45947.833315162039</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45947.833315162039</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45947.833315162039</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45947.833315162039</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45947.833315162039</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45947.833315162039</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45947.833315162039</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45947.833315162039</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45947.833315162039</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45947.833315162039</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45947.833315162039</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45947.833315162039</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45947.833315162039</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45947.833315162039</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45947.833315162039</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45947.833315162039</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45947.833315162039</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45947.833315162039</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45947.833315162039</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45947.833315162039</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45947.833315162039</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45947.833315162039</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45947.833315162039</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45947.833315162039</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45947.833315162039</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45947.833315162039</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45947.833315162039</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45947.833315162039</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45947.833315162039</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45947.833315162039</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45947.833315162039</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45947.833315162039</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45947.833315162039</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45947.833315162039</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45947.833315162039</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45947.833315162039</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45947.833315162039</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45947.833315162039</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45947.833315162039</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45947.833315162039</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45947.833315162039</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45947.833315162039</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45947.833315162039</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45947.833315162039</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45947.833315162039</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45947.833315162039</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45947.833315162039</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45947.833315162039</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45947.833315162039</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45947.833315162039</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45947.833315162039</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45947.833315162039</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45947.833315162039</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45947.833315162039</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45947.833315162039</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45947.833315162039</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45947.833315162039</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45947.833315162039</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45947.833315162039</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45947.833315162039</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45947.833315162039</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45947.833315162039</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45947.833315162039</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45947.833315162039</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45947.833315162039</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45947.833315162039</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45947.833315162039</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45947.833315162039</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45947.833315162039</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45947.833315162039</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45947.833315162039</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45947.833315162039</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45947.833315162039</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45947.833315162039</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45947.833315162039</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45947.833315162039</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45947.833315162039</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45947.833315162039</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45947.833315162039</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45947.833315162039</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45947.833315162039</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45947.833315162039</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45947.833315162039</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45947.833315162039</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45947.833315162039</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45947.833315162039</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45947.833315162039</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45947.833315162039</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45947.833315162039</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45947.833315162039</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45947.833315162039</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45947.833315162039</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45947.833315162039</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45947.833315162039</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45947.833315162039</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45947.833315162039</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45947.833315162039</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45947.833315162039</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45947.833315162039</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45947.833315162039</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45947.833315162039</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45947.833315162039</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45947.833315162039</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45947.833315162039</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45947.833315162039</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45947.833315162039</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45947.833315162039</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45947.833315162039</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45947.833315162039</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45947.833315162039</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45947.833315162039</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45947.833315162039</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45947.833315162039</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45947.833315162039</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45947.833315162039</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45947.833315162039</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45947.833315162039</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45947.833315162039</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45947.833315162039</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45947.833315162039</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45947.833315162039</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45947.833315162039</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45947.833315162039</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45947.833315162039</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45947.833315162039</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45947.833315162039</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45947.833315162039</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45947.833315162039</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45947.833315162039</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45947.833315162039</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45947.833315162039</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45947.833315162039</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45947.833315162039</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45947.833315162039</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45947.833315162039</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45947.833315162039</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45947.833315162039</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45947.833315162039</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45947.833315162039</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45947.833315162039</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45947.833315162039</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45947.833315162039</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45947.833315162039</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45947.833315162039</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45947.833315162039</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45947.833315162039</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45947.833315162039</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45947.833315162039</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45947.833315162039</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45947.833315162039</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45947.833315162039</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45947.833315162039</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45947.833315162039</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45947.833315162039</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45947.833315162039</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45947.833315162039</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45947.833315162039</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45947.833315162039</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45947.833315162039</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45947.833315162039</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45947.833315162039</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45947.833315162039</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45947.833315162039</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45947.833315162039</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45947.833315162039</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45947.833315162039</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45947.833315162039</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45947.833315162039</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45947.833315162039</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45947.833315162039</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45947.833315162039</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45947.833315162039</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45947.833315162039</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45947.833315162039</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45947.833315162039</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45947.833315162039</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45947.833315162039</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45947.833315162039</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45947.833315162039</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45947.833315162039</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45947.833315162039</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45947.833315162039</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45947.833315162039</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45947.833315162039</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45947.833315162039</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45947.833315162039</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45947.833315162039</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45947.833315162039</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45947.833315162039</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45947.833315162039</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45947.833315162039</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45947.833315162039</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45947.833315162039</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45947.833315162039</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45947.833315162039</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45947.833315162039</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45947.833315162039</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45947.833315162039</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45947.833315162039</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45947.833315162039</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45947.833315162039</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45947.833315162039</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45947.833315162039</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45947.833315162039</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45947.833315162039</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45947.833315162039</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45947.833315162039</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45947.833315162039</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45947.833315162039</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45947.833315162039</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45947.833315162039</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45947.833315162039</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45947.833315162039</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45947.833315162039</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45947.833315162039</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45947.833315162039</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45947.833315162039</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45947.833315162039</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45947.833315162039</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45947.833315162039</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45947.833315162039</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45947.833315162039</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45947.833315162039</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45947.833315162039</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45947.833315162039</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45947.833315162039</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45947.833315162039</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45947.833315162039</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45947.833315162039</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45947.833315162039</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45947.833315162039</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45947.833315162039</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45947.833315162039</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45947.833315162039</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45947.833315162039</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45947.833315162039</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45947.833315162039</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45947.833315162039</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45947.833315162039</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45947.833315162039</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45947.833315162039</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45947.833315162039</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45947.833315162039</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45947.833315162039</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45947.833315162039</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45947.833315162039</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45947.833315162039</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45947.833315162039</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45947.833315162039</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45947.833315162039</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45947.833315162039</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45947.833315162039</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45947.833315162039</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45947.833315162039</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45947.833315162039</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45947.833315162039</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45947.833315162039</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45947.833315162039</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45947.833315162039</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45947.833315162039</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45947.833315162039</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45947.833315162039</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45947.833315162039</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45947.833315162039</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45947.833315162039</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45947.833315162039</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45947.833315162039</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45947.833315162039</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45947.833315162039</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45947.833315162039</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45947.833315162039</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45947.833315162039</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45947.833315162039</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45947.833315162039</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45947.833315162039</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45947.833315162039</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45947.833315162039</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45947.833315162039</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45947.833315162039</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45947.833315162039</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45947.833315162039</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45947.833315162039</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45947.833315162039</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45947.833315162039</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45947.833315162039</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45947.833315162039</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45947.833315162039</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45947.833315162039</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45947.833315162039</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45947.833315162039</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45947.833315162039</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45947.833315162039</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45947.833315162039</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45947.833315162039</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45947.833315162039</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45947.833315162039</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45947.833315162039</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45947.833315162039</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45947.833315162039</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45947.833315162039</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45947.833315162039</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45947.833315162039</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45947.833315162039</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45947.833315162039</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45947.833315162039</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45947.833315162039</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45947.833315162039</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45947.833315162039</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45947.833315162039</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45947.833315162039</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45947.833315162039</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45947.833315162039</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45947.833315162039</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45947.833315162039</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45947.833315162039</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45947.833315162039</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45947.833315162039</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45947.833315162039</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45947.833315162039</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45947.833315162039</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45947.833315162039</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45947.833315162039</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45947.833315162039</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45947.833315162039</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45947.833315162039</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45947.833315162039</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45947.833315162039</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45947.833315162039</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45947.833315162039</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45947.833315162039</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45947.833315162039</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45947.833315162039</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45947.833315162039</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45947.833315162039</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45947.833315162039</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45947.833315162039</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45947.833315162039</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45947.833315162039</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45947.833315162039</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45947.833315162039</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45947.833315162039</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45947.833315162039</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45947.833315162039</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45947.833315162039</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45947.833315162039</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45947.833315162039</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45947.833315162039</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45947.833315162039</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45947.833315162039</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45947.833315162039</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45947.833315162039</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45947.833315162039</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45947.833315162039</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45947.833315162039</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45947.833315162039</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45947.833315162039</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45947.833315162039</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45947.833315162039</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45947.833315162039</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45947.833315162039</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45947.833315162039</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45947.833315162039</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45947.833315162039</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45947.833315162039</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45947.833315162039</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45947.833315162039</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45947.833315162039</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45947.833315162039</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45947.833315162039</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45947.833315162039</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45947.833315162039</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45947.833315162039</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45947.833315162039</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45947.833315162039</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45947.833315162039</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45947.833315162039</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45947.833315162039</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45947.833315162039</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45947.833315162039</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45947.833315162039</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45947.833315162039</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45947.833315162039</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45947.833315162039</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45947.833315162039</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45947.833315162039</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45947.833315162039</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45947.833315162039</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45947.833315162039</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45947.833315162039</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45947.833315162039</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45947.833315162039</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45947.833315162039</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45947.833315162039</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45947.833315162039</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45947.833315162039</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45947.833315162039</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45947.833315162039</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45947.833315162039</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45947.833315162039</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45947.833315162039</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45947.833315162039</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45947.833315162039</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45947.833315162039</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45947.833315162039</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45947.833315162039</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45947.833315162039</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45947.833315162039</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45947.833315162039</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45947.833315162039</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45947.833315162039</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45947.833315162039</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45947.833315162039</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45947.833315162039</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45947.833315162039</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45947.833315162039</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45947.833315162039</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45947.833315162039</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45947.833315162039</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45947.833315162039</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45947.833315162039</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45947.833315162039</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45947.833315162039</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45947.833315162039</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45947.833315162039</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45947.833315162039</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45947.833315162039</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45947.833315162039</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45947.833315162039</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45947.833315162039</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45947.833315162039</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45947.833315162039</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45947.833315162039</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45947.833315162039</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45947.833315162039</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45947.833315162039</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45947.833315162039</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45947.833315162039</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45947.833315162039</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45947.833315162039</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45947.833315162039</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45947.833315162039</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45947.833315162039</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45947.833315162039</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45947.833315162039</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45947.833315162039</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45947.833315162039</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45947.833315162039</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45947.833315162039</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45947.833315162039</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45947.833315162039</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45947.833315162039</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45947.833315162039</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45947.833315162039</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45947.833315162039</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45947.833315162039</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45947.833315162039</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45947.833315162039</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45947.833315162039</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45947.833315162039</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45947.833315162039</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45947.833315162039</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45947.833315162039</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45947.833315162039</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45947.833315162039</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45947.833315162039</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45947.833315162039</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45947.833315162039</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45947.833315162039</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45947.833315162039</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45947.833315162039</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45947.833315162039</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45947.833315162039</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45947.833315162039</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45947.833315162039</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45947.833315162039</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45947.833315162039</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45947.833315162039</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45947.833315162039</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45947.833315162039</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45947.833315162039</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45947.833315162039</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45947.833315162039</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45947.833315162039</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45947.833315162039</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45947.833315162039</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45947.833315162039</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45947.833315162039</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45947.833315162039</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45947.833315162039</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45947.833315162039</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45947.833315162039</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45947.833315162039</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45947.833315162039</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45947.833315162039</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45947.833315162039</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45947.833315162039</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45947.833315162039</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45947.833315162039</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45947.833315162039</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45947.833315162039</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45947.833315162039</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45947.833315162039</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45947.833315162039</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45947.833315162039</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45947.833315162039</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45947.833315162039</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45947.833315162039</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45947.833315162039</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45947.833315162039</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9"/>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244.35259756944288</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0.33822256944404216</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96"/>
      <c r="E4" s="101"/>
      <c r="F4" s="128"/>
      <c r="G4" s="129">
        <f ca="1">IFERROR(NOW()-F4,"")</f>
        <v>45947.833315162039</v>
      </c>
      <c r="H4" s="128"/>
      <c r="I4" s="124" t="str">
        <f>IFERROR(VLOOKUP(D4,DB!A:F,6,0),"")</f>
        <v/>
      </c>
      <c r="J4" s="124" t="str">
        <f>IFERROR(VLOOKUP(D4,DB!A:G,7,0),"")</f>
        <v/>
      </c>
      <c r="K4" s="130"/>
      <c r="L4" s="126" t="str">
        <f>IFERROR(VLOOKUP(D4,DB!A:I,9,0),"")</f>
        <v/>
      </c>
    </row>
    <row r="5" spans="1:16" ht="15" customHeight="1">
      <c r="A5" s="124"/>
      <c r="B5" s="124" t="str">
        <f>IFERROR(VLOOKUP(D5,DB!A:K,11,0),"")</f>
        <v/>
      </c>
      <c r="C5" s="125"/>
      <c r="D5" s="126"/>
      <c r="E5" s="101"/>
      <c r="F5" s="128"/>
      <c r="G5" s="129">
        <f ca="1">IFERROR(NOW()-F5,"")</f>
        <v>45947.833315162039</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45947.833315162039</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45947.833315162039</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45947.833315162039</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45947.833315162039</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45947.833315162039</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45947.833315162039</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45947.833315162039</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45947.833315162039</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45947.833315162039</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45947.833315162039</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45947.833315162039</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45947.833315162039</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45947.833315162039</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45947.833315162039</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45947.833315162039</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45947.833315162039</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45947.833315162039</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45947.833315162039</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45947.833315162039</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45947.833315162039</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45947.833315162039</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45947.833315162039</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45947.833315162039</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45947.833315162039</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45947.833315162039</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45947.833315162039</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45947.833315162039</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45947.833315162039</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45947.833315162039</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45947.833315162039</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45947.833315162039</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45947.833315162039</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45947.833315162039</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45947.833315162039</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45947.833315162039</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45947.833315162039</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45947.833315162039</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45947.833315162039</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45947.833315162039</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45947.833315162039</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45947.833315162039</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45947.833315162039</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45947.833315162039</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45947.833315162039</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45947.833315162039</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45947.833315162039</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45947.833315162039</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45947.833315162039</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45947.833315162039</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45947.833315162039</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45947.833315162039</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45947.833315162039</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45947.833315162039</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45947.833315162039</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45947.833315162039</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45947.833315162039</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45947.833315162039</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45947.833315162039</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45947.833315162039</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45947.833315162039</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45947.833315162039</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45947.833315162039</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45947.833315162039</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45947.833315162039</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45947.833315162039</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45947.833315162039</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45947.833315162039</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45947.833315162039</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45947.833315162039</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45947.833315162039</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45947.833315162039</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45947.833315162039</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45947.833315162039</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45947.833315162039</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45947.833315162039</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45947.833315162039</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45947.833315162039</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45947.833315162039</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45947.833315162039</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45947.833315162039</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45947.833315162039</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45947.833315162039</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45947.833315162039</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45947.833315162039</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45947.833315162039</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45947.833315162039</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45947.833315162039</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45947.833315162039</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45947.833315162039</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45947.833315162039</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45947.833315162039</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45947.833315162039</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45947.833315162039</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45947.833315162039</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45947.833315162039</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45947.833315162039</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45947.833315162039</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45947.833315162039</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45947.833315162039</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45947.833315162039</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45947.833315162039</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45947.833315162039</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45947.833315162039</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45947.833315162039</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45947.833315162039</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45947.833315162039</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45947.833315162039</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45947.833315162039</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45947.833315162039</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45947.833315162039</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45947.833315162039</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45947.833315162039</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45947.833315162039</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45947.833315162039</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45947.833315162039</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45947.833315162039</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45947.833315162039</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45947.833315162039</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45947.833315162039</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45947.833315162039</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45947.833315162039</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45947.833315162039</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45947.833315162039</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45947.833315162039</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45947.833315162039</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45947.833315162039</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45947.833315162039</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45947.833315162039</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45947.833315162039</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45947.833315162039</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45947.833315162039</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45947.833315162039</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45947.833315162039</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45947.833315162039</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45947.833315162039</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45947.833315162039</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45947.833315162039</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45947.833315162039</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45947.833315162039</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45947.833315162039</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45947.833315162039</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45947.833315162039</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45947.833315162039</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45947.833315162039</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45947.833315162039</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45947.833315162039</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45947.833315162039</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45947.833315162039</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45947.833315162039</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45947.833315162039</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45947.833315162039</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45947.833315162039</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45947.833315162039</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45947.833315162039</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45947.833315162039</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45947.833315162039</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45947.833315162039</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45947.833315162039</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45947.833315162039</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45947.833315162039</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45947.833315162039</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45947.833315162039</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45947.833315162039</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45947.833315162039</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45947.833315162039</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45947.833315162039</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45947.833315162039</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45947.833315162039</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45947.833315162039</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45947.833315162039</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45947.833315162039</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45947.833315162039</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45947.833315162039</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45947.833315162039</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45947.833315162039</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45947.833315162039</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45947.833315162039</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45947.833315162039</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45947.833315162039</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45947.833315162039</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45947.833315162039</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45947.833315162039</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45947.833315162039</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45947.833315162039</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45947.833315162039</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45947.833315162039</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45947.833315162039</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45947.833315162039</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45947.833315162039</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45947.833315162039</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45947.833315162039</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45947.833315162039</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45947.833315162039</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45947.833315162039</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45947.833315162039</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45947.833315162039</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45947.833315162039</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45947.833315162039</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45947.833315162039</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45947.833315162039</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45947.833315162039</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45947.833315162039</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45947.833315162039</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45947.833315162039</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45947.833315162039</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45947.833315162039</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45947.833315162039</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45947.833315162039</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45947.833315162039</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45947.833315162039</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45947.833315162039</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45947.833315162039</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45947.833315162039</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45947.833315162039</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45947.833315162039</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45947.833315162039</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45947.833315162039</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45947.833315162039</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45947.833315162039</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45947.833315162039</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45947.833315162039</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45947.833315162039</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45947.833315162039</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45947.833315162039</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45947.833315162039</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45947.833315162039</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45947.833315162039</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45947.833315162039</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45947.833315162039</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45947.833315162039</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45947.833315162039</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45947.833315162039</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45947.833315162039</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45947.833315162039</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45947.833315162039</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45947.833315162039</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45947.833315162039</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45947.833315162039</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45947.833315162039</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45947.833315162039</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45947.833315162039</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45947.833315162039</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45947.833315162039</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45947.833315162039</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45947.833315162039</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45947.833315162039</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45947.833315162039</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45947.833315162039</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45947.833315162039</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45947.833315162039</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45947.833315162039</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45947.833315162039</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45947.833315162039</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45947.833315162039</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45947.833315162039</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45947.833315162039</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45947.833315162039</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45947.833315162039</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45947.833315162039</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45947.833315162039</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45947.833315162039</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45947.833315162039</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45947.833315162039</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45947.833315162039</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45947.833315162039</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45947.833315162039</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45947.833315162039</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45947.833315162039</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45947.833315162039</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45947.833315162039</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45947.833315162039</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45947.833315162039</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45947.833315162039</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45947.833315162039</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45947.833315162039</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45947.833315162039</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45947.833315162039</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45947.833315162039</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45947.833315162039</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45947.833315162039</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45947.833315162039</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45947.833315162039</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45947.833315162039</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45947.833315162039</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45947.833315162039</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45947.833315162039</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45947.833315162039</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45947.833315162039</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45947.833315162039</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45947.833315162039</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45947.833315162039</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45947.833315162039</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45947.833315162039</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45947.833315162039</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45947.833315162039</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45947.833315162039</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45947.833315162039</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45947.833315162039</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45947.833315162039</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45947.833315162039</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45947.833315162039</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45947.833315162039</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45947.833315162039</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45947.833315162039</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45947.833315162039</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45947.833315162039</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45947.833315162039</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45947.833315162039</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45947.833315162039</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45947.833315162039</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45947.833315162039</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45947.833315162039</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45947.833315162039</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45947.833315162039</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45947.833315162039</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45947.833315162039</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45947.833315162039</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45947.833315162039</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45947.833315162039</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45947.833315162039</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45947.833315162039</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45947.833315162039</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45947.833315162039</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45947.833315162039</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45947.833315162039</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45947.833315162039</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45947.833315162039</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45947.833315162039</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45947.833315162039</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45947.833315162039</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45947.833315162039</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45947.833315162039</v>
      </c>
      <c r="H337" s="128"/>
      <c r="I337" s="124" t="str">
        <f>IFERROR(VLOOKUP(D337,DB!A:F,6,0),"")</f>
        <v/>
      </c>
      <c r="J337" s="124" t="str">
        <f>IFERROR(VLOOKUP(D337,DB!A:G,7,0),"")</f>
        <v/>
      </c>
      <c r="K337" s="130"/>
      <c r="L337" s="126" t="str">
        <f>IFERROR(VLOOKUP(D337,DB!A:I,9,0),"")</f>
        <v/>
      </c>
    </row>
    <row r="338" spans="1:12" ht="15" customHeight="1">
      <c r="A338" s="124"/>
      <c r="B338" s="124" t="str">
        <f>IFERROR(VLOOKUP(D338,DB!A:K,11,0),"")</f>
        <v/>
      </c>
      <c r="C338" s="125"/>
      <c r="D338" s="126"/>
      <c r="E338" s="127"/>
      <c r="F338" s="128"/>
      <c r="G338" s="129">
        <f ca="1">IFERROR(NOW()-F338,"")</f>
        <v>45947.833315162039</v>
      </c>
      <c r="H338" s="128"/>
      <c r="I338" s="124" t="str">
        <f>IFERROR(VLOOKUP(D338,DB!A:F,6,0),"")</f>
        <v/>
      </c>
      <c r="J338" s="124" t="str">
        <f>IFERROR(VLOOKUP(D338,DB!A:G,7,0),"")</f>
        <v/>
      </c>
      <c r="K338" s="130"/>
      <c r="L338" s="126" t="str">
        <f>IFERROR(VLOOKUP(D338,DB!A:I,9,0),"")</f>
        <v/>
      </c>
    </row>
    <row r="339" spans="1:12" ht="15" customHeight="1">
      <c r="A339" s="131"/>
      <c r="B339" s="131" t="str">
        <f>IFERROR(VLOOKUP(D339,DB!A:K,11,0),"")</f>
        <v/>
      </c>
      <c r="C339" s="132"/>
      <c r="D339" s="133"/>
      <c r="E339" s="134"/>
      <c r="F339" s="135"/>
      <c r="G339" s="136">
        <f ca="1">IFERROR(NOW()-F339,"")</f>
        <v>45947.833315162039</v>
      </c>
      <c r="H339" s="135"/>
      <c r="I339" s="131" t="str">
        <f>IFERROR(VLOOKUP(D339,DB!A:F,6,0),"")</f>
        <v/>
      </c>
      <c r="J339" s="131" t="str">
        <f>IFERROR(VLOOKUP(D339,DB!A:G,7,0),"")</f>
        <v/>
      </c>
      <c r="K339" s="137"/>
      <c r="L339" s="133" t="str">
        <f>IFERROR(VLOOKUP(D339,DB!A:I,9,0),"")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56.00125497685076</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21.644437847222434</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3.0617410879640374</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123" t="s">
        <v>34747</v>
      </c>
      <c r="E5" s="37" t="s">
        <v>39045</v>
      </c>
      <c r="F5" s="38">
        <v>45947.497812499998</v>
      </c>
      <c r="G5" s="39">
        <f t="shared" ref="G5:G13" ca="1" si="2">IFERROR(NOW()-F5,"")</f>
        <v>0.33550266204110812</v>
      </c>
      <c r="H5" s="38">
        <v>45947.491562499999</v>
      </c>
      <c r="I5" s="37" t="str">
        <f>IFERROR(VLOOKUP(D5,DB!A:F,6,0),"")</f>
        <v>SCECO</v>
      </c>
      <c r="J5" s="37" t="str">
        <f>IFERROR(VLOOKUP(D5,DB!A:G,7,0),"")</f>
        <v>Dead</v>
      </c>
      <c r="K5" s="37" t="s">
        <v>39067</v>
      </c>
      <c r="L5" s="37" t="str">
        <f>IFERROR(VLOOKUP(D5,DB!A:I,9,0),"")</f>
        <v>Latis</v>
      </c>
    </row>
    <row r="6" spans="1:13" ht="15">
      <c r="A6" s="37"/>
      <c r="B6" s="37" t="str">
        <f>IFERROR(VLOOKUP(D6,DB!A:K,11,0),"")</f>
        <v/>
      </c>
      <c r="C6" s="37"/>
      <c r="D6" s="123"/>
      <c r="E6" s="37"/>
      <c r="F6" s="38"/>
      <c r="G6" s="39">
        <f t="shared" ca="1" si="2"/>
        <v>45947.833315162039</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45947.833315162039</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45947.833315162039</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45947.833315162039</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45947.833315162039</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45947.833315162039</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45947.833315162039</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45947.833315162039</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45947.833315162039</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45947.833315162039</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45947.833315162039</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45947.833315162039</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45947.833315162039</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45947.833315162039</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45947.833315162039</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45947.833315162039</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45947.833315162039</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45947.833315162039</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45947.833315162039</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45947.833315162039</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45947.833315162039</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45947.833315162039</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45947.833315162039</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45947.833315162039</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45947.833315162039</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45947.833315162039</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45947.833315162039</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45947.833315162039</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45947.833315162039</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45947.833315162039</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45947.833315162039</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45947.833315162039</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45947.833315162039</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45947.833315162039</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45947.833315162039</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45947.833315162039</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45947.833315162039</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45947.833315162039</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45947.833315162039</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45947.833315162039</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45947.833315162039</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45947.833315162039</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45947.833315162039</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45947.833315162039</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45947.833315162039</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45947.833315162039</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45947.833315162039</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45947.833315162039</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45947.833315162039</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45947.833315162039</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45947.833315162039</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45947.833315162039</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45947.833315162039</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45947.833315162039</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45947.833315162039</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45947.833315162039</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45947.833315162039</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45947.833315162039</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45947.833315162039</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45947.833315162039</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45947.833315162039</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45947.833315162039</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45947.833314930554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45947.833314930554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45947.833314930554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45947.833314930554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45947.833314930554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45947.833314930554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45947.833314930554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45947.833314930554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45947.833314930554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45947.833314930554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45947.833314930554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45947.833314930554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45947.833314930554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45947.833314930554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45947.833314930554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45947.833314930554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45947.833314930554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45947.833314930554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45947.833314930554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45947.833314930554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45947.833314930554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45947.833314930554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45947.833314930554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45947.833314930554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45947.833314930554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45947.833314930554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45947.833314930554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45947.833314930554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45947.833314930554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45947.833314930554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45947.833314930554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45947.833314930554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45947.833314930554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45947.833314930554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45947.833314930554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45947.833314930554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45947.833314930554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45947.833314930554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45947.833314930554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45947.833314930554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45947.833314930554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45947.833314930554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45947.833314930554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45947.833314930554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45947.833314930554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45947.833314930554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45947.833314930554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45947.833314930554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45947.833314930554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45947.833314930554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45947.833314930554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45947.833314930554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45947.833314930554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45947.833314930554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45947.833314930554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45947.833314930554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45947.833314930554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45947.833314930554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45947.833314930554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45947.833314930554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45947.833314930554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45947.833314930554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45947.833314930554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45947.833314930554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45947.833314930554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45947.833314930554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45947.833314930554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45947.833314930554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45947.833314930554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45947.833314930554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45947.833314930554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45947.833314930554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45947.833314930554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45947.833314930554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45947.833314930554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45947.833314930554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45947.833314930554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45947.833314930554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45947.833314930554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45947.833314930554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45947.833314930554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45947.833314930554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45947.833314930554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45947.833314930554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45947.833314930554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45947.833314930554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45947.833314930554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45947.833314930554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45947.833314930554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45947.833314930554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45947.833314930554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45947.833314930554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45947.833314930554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45947.833314930554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45947.833314930554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45947.833314930554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45947.833314930554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45947.833314930554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45947.833314930554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45947.833314930554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45947.833314930554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45947.833314930554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45947.833314930554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45947.833314930554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45947.833314930554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45947.833314930554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45947.833314930554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45947.833314930554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45947.833314930554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45947.833314930554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45947.833314930554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45947.833314930554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45947.833314930554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45947.833314930554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45947.833314930554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45947.833314930554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45947.833314930554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45947.833314930554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45947.833314930554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45947.833314930554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45947.833314930554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45947.833314930554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45947.833314930554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45947.833314930554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45947.833314930554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45947.833314930554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45947.833314930554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45947.833314930554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45947.833314930554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45947.833314930554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45947.833314930554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45947.833314930554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45947.833314930554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45947.833314930554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45947.833314930554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45947.833314930554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45947.833314930554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45947.833314930554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45947.833314930554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45947.833314930554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45947.833314930554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45947.833314930554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45947.833314930554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45947.833314930554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45947.833314930554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45947.833314930554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45947.833314930554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45947.833314930554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45947.833314930554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45947.833314930554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45947.833314930554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45947.833314930554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45947.833314930554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45947.833314930554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45947.833314930554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45947.833314930554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45947.833314930554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45947.833314930554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45947.833314930554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45947.833314930554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45947.833314930554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45947.833314930554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45947.833314930554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45947.833314930554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45947.833314930554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45947.833314930554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45947.833314930554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45947.833314930554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45947.833314930554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45947.833314930554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45947.833314930554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45947.833314930554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45947.833314930554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45947.833314930554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45947.833314930554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45947.833314930554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45947.833314930554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45947.833314930554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45947.833314930554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45947.833314930554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45947.833314930554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45947.833314930554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45947.833314930554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45947.833314930554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45947.833314930554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45947.833314930554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45947.833314930554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45947.833314930554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45947.833314930554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45947.833314930554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45947.833314930554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45947.833314930554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45947.833314930554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45947.833314930554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45947.833314930554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45947.833314930554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45947.833314930554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45947.833314930554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45947.833314930554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45947.833314930554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45947.833314930554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45947.833314930554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45947.833314930554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45947.833314930554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45947.833314930554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45947.833314930554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45947.833314930554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45947.833314930554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45947.833314930554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45947.833314930554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45947.833314930554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45947.833314930554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45947.833314930554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45947.833314930554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45947.833314930554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45947.833314930554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45947.833314930554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45947.833314930554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45947.833314930554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45947.833314930554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45947.833314930554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45947.833314930554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45947.833314930554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45947.833314930554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45947.833314930554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45947.833314930554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45947.833314930554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45947.833314930554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45947.833314930554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45947.833314930554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45947.833314930554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45947.833314930554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45947.833314930554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45947.833314930554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45947.833314930554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45947.833314930554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45947.833314930554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45947.833314930554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45947.833314930554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45947.833314930554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45947.833314930554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45947.833314930554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45947.833314930554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45947.833314930554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45947.833314930554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45947.833314930554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45947.833314930554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45947.833314930554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45947.833314930554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45947.833314930554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45947.833314930554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45947.833314930554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45947.833314930554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45947.833314930554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45947.833314930554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45947.833314930554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45947.833314930554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45947.833314930554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45947.833314930554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45947.833314930554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45947.833314930554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45947.833314930554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45947.833314930554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45947.833314930554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45947.833314930554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45947.833314930554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45947.833314930554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45947.833314930554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45947.833314930554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45947.833314930554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45947.833314930554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45947.833314930554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45947.833314930554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45947.833314930554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45947.833314930554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45947.833314930554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45947.833314930554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45947.833314930554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45947.833314930554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45947.833314930554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45947.833314930554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45947.833314930554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45947.833314930554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45947.833314930554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45947.833314930554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45947.833314930554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45947.833314930554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45947.833314930554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45947.833314930554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45947.833314930554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45947.833314930554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45947.833314930554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45947.833314930554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45947.833314930554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45947.833314930554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45947.833314930554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45947.833314930554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45947.833314930554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45947.833314930554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45947.833314930554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45947.833314930554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45947.833314930554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45947.833314930554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45947.833314930554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45947.833314930554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45947.833314930554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45947.833314930554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45947.833314930554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45947.833314930554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45947.833314930554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45947.833314930554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45947.833314930554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45947.833314930554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45947.833314930554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45947.833314930554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45947.833314930554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45947.833314930554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45947.833314930554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45947.833314930554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45947.833314930554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45947.833314930554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45947.833314930554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45947.833314930554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45947.833314930554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45947.833314930554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45947.833315162039</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45947.833315162039</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45947.833315162039</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45947.833315162039</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45947.833315162039</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45947.833315162039</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45947.833315162039</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45947.833315162039</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45947.833315162039</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45947.833315162039</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45947.833315162039</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45947.833315162039</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45947.833315162039</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45947.833315162039</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45947.833315162039</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45947.833315162039</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45947.833315162039</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45947.833315162039</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45947.833315162039</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45947.833315162039</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45947.833315162039</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45947.833315162039</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45947.833315162039</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45947.833315162039</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45947.833315162039</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45947.833315162039</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45947.833315162039</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45947.833315162039</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45947.833315162039</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45947.833315162039</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45947.833315162039</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45947.833315162039</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45947.833315162039</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45947.833315162039</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45947.833315162039</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45947.833315162039</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45947.833315162039</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45947.833315162039</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45947.833315162039</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45947.833315162039</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45947.833315162039</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45947.833315162039</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45947.833315162039</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45947.833315162039</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45947.833315162039</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45947.833315162039</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45947.833315162039</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45947.833315162039</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45947.833315162039</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45947.833315162039</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45947.833315162039</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45947.833315162039</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45947.833315162039</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45947.833315162039</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45947.833315162039</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45947.833315162039</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45947.833315162039</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45947.833315162039</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45947.833315162039</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45947.833315162039</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45947.833315162039</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45947.833315162039</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45947.833315162039</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45947.833315162039</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45947.833315162039</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45947.833315162039</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45947.833315162039</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45947.833315162039</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45947.833315162039</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45947.833315162039</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45947.833315162039</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45947.833315162039</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45947.833315162039</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45947.833315162039</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45947.833315162039</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45947.833315162039</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45947.833315162039</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45947.833315162039</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45947.833315162039</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45947.833315162039</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45947.833315162039</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45947.833315162039</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45947.833315162039</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45947.833315162039</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45947.833315162039</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45947.833315162039</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45947.833315162039</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45947.833315162039</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45947.833315162039</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45947.833315162039</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45947.833315162039</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45947.833315162039</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45947.833315162039</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45947.833315162039</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45947.833315162039</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45947.833315162039</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45947.833315162039</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45947.833315162039</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45947.833315162039</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45947.833315162039</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45947.833315162039</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45947.833315162039</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45947.833315162039</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45947.833315162039</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45947.833315162039</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45947.833315162039</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45947.833315162039</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45947.833315162039</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45947.833315162039</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45947.833315162039</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45947.833315162039</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45947.833315162039</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45947.833315162039</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45947.833315162039</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45947.833315162039</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45947.833315162039</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45947.833315162039</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45947.833315162039</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45947.833315162039</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45947.833315162039</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45947.833315162039</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45947.833315162039</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45947.833315162039</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45947.833315162039</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45947.833315162039</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45947.833315162039</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45947.833315162039</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45947.833315162039</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45947.833315162039</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45947.833315162039</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45947.833315162039</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45947.833315162039</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45947.833315162039</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45947.833315162039</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45947.833315162039</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45947.833315162039</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45947.833315162039</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45947.833315162039</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45947.833315162039</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45947.833315162039</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45947.833315162039</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45947.833315162039</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45947.833315162039</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45947.833315162039</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45947.833315162039</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45947.833315162039</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45947.833315162039</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45947.833315162039</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45947.833315162039</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45947.833315162039</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45947.833315162039</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45947.833315162039</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45947.833315162039</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45947.833315162039</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45947.833315162039</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45947.833315162039</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45947.833315162039</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45947.833315162039</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45947.833315162039</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45947.833315162039</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45947.833315162039</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45947.833315162039</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45947.833315162039</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45947.833315162039</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45947.833315162039</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45947.833315162039</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45947.833315162039</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45947.833315162039</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45947.833315162039</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45947.833315162039</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45947.833315162039</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45947.833315162039</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45947.833315162039</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45947.833315162039</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45947.833315162039</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45947.833315162039</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45947.833315162039</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45947.833315162039</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45947.833315162039</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45947.833315162039</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45947.833315162039</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tabSelected="1" workbookViewId="0">
      <selection activeCell="G2" sqref="B2:G99"/>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21.06046793981659</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8.3042526620411081</v>
      </c>
      <c r="H3" s="149">
        <v>45927.987534722219</v>
      </c>
      <c r="I3" s="146" t="str">
        <f>IFERROR(VLOOKUP(D3,DB!A:F,6,0),"")</f>
        <v>SCECO</v>
      </c>
      <c r="J3" s="146" t="str">
        <f>IFERROR(VLOOKUP(D3,DB!A:G,7,0),"")</f>
        <v>Vandalized</v>
      </c>
      <c r="K3" s="145" t="s">
        <v>39072</v>
      </c>
      <c r="L3" s="146" t="str">
        <f>IFERROR(VLOOKUP(D3,DB!A:I,9,0),"")</f>
        <v>Latis</v>
      </c>
    </row>
    <row r="4" spans="1:16383" ht="31.5" customHeight="1">
      <c r="A4" s="107"/>
      <c r="B4" s="106" t="str">
        <f>IFERROR(VLOOKUP(D4,DB!A:K,11,0),"")</f>
        <v/>
      </c>
      <c r="C4" s="108"/>
      <c r="D4" s="106"/>
      <c r="E4" s="109"/>
      <c r="F4" s="110"/>
      <c r="G4" s="78">
        <f ca="1">IFERROR(NOW()-F4,"-")</f>
        <v>45947.833315162039</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45947.833315162039</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45947.833315162039</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45947.833315162039</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45947.833315162039</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45947.833315162039</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45947.833315162039</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45947.833315162039</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45947.833315162039</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45947.833315162039</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45947.833315162039</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45947.833315162039</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45947.833315162039</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45947.833315162039</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45947.833315162039</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45947.833315162039</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45947.833315162039</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45947.833315162039</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45947.833315162039</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45947.833315162039</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45947.833315162039</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45947.833315162039</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45947.833315162039</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45947.833315162039</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45947.833315162039</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45947.833315162039</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45947.833315162039</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45947.833315162039</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45947.833315162039</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45947.833315162039</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45947.833315162039</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45947.833315162039</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45947.833315162039</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45947.833315162039</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45947.833315162039</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45947.833315162039</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45947.833315162039</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45947.833315162039</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45947.833315162039</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45947.833315162039</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45947.833315162039</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45947.833315162039</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45947.833315162039</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45947.833315162039</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45947.833315162039</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45947.833315162039</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45947.833315162039</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45947.833315162039</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45947.833315162039</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45947.833315162039</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45947.833315162039</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45947.833315162039</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45947.833315162039</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45947.833315162039</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45947.833315162039</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45947.833315162039</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45947.833315162039</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45947.833315162039</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45947.833315162039</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45947.833315162039</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45947.833315162039</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45947.833315162039</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45947.833315162039</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45947.833315162039</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45947.833315162039</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45947.833315162039</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45947.833315162039</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45947.833315162039</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45947.833315162039</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45947.833315162039</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45947.833315162039</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45947.833315162039</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45947.833315162039</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45947.833315162039</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45947.833315162039</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45947.833315162039</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45947.833315162039</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45947.833315162039</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45947.833315162039</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45947.833315162039</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45947.833315162039</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45947.833315162039</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45947.833315162039</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45947.833315162039</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45947.833315162039</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45947.833315162039</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45947.833315162039</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45947.833315162039</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45947.833315162039</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45947.833315162039</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45947.833315162039</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45947.833315162039</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45947.833315162039</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45947.833315162039</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45947.833315162039</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45947.833315162039</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2025-10-17T17:01:20Z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