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72" documentId="13_ncr:1_{F6CB121F-512D-4AA6-A0C1-0FB36C537598}" xr6:coauthVersionLast="47" xr6:coauthVersionMax="47" xr10:uidLastSave="{6FB2F359-8C34-4997-B83A-A34A11FF6474}"/>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<sst xmlns="http://schemas.openxmlformats.org/spreadsheetml/2006/main" count="178608" uniqueCount="39087">
  <si>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</si>
  <si>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</si>
  <si>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</si>
  <si>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</si>
  <si>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</si>
  <si>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</si>
  <si>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</si>
  <si>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</si>
  <si>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</si>
  <si>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</si>
  <si>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</si>
  <si>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</si>
  <si>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</si>
  <si>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</si>
  <si>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</si>
  <si>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</si>
  <si>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</si>
  <si>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</si>
  <si>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</si>
  <si>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</si>
  <si>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</si>
  <si>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</si>
  <si>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</si>
  <si>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</si>
  <si>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</si>
  <si>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</si>
  <si>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</si>
  <si>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</si>
  <si>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</si>
  <si>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</si>
  <si>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</si>
  <si>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</si>
  <si>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</si>
  <si>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</si>
  <si>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</si>
  <si>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</si>
  <si>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</si>
  <si>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</si>
  <si>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</si>
  <si>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</si>
  <si>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</si>
  <si>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</si>
  <si>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</si>
  <si>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</si>
  <si>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</si>
  <si>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</si>
  <si>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</si>
  <si>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</si>
  <si>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</si>
  <si>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</si>
  <si>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</si>
  <si>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</si>
  <si>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</si>
  <si>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</si>
  <si>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</si>
  <si>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</si>
  <si>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</si>
  <si>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</si>
  <si>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</si>
  <si>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</si>
  <si>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</si>
  <si>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</si>
  <si>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</si>
  <si>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</si>
  <si>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</si>
  <si>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</si>
  <si>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</si>
  <si>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</si>
  <si>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</si>
  <si>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</si>
  <si>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</si>
  <si>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</si>
  <si>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</si>
  <si>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</si>
  <si>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</si>
  <si>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</si>
  <si>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</si>
  <si>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</si>
  <si>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</si>
  <si>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</si>
  <si>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</si>
  <si>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</si>
  <si>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</si>
  <si>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</si>
  <si>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</si>
  <si>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</si>
  <si>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</si>
  <si>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</si>
  <si>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</si>
  <si>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</si>
  <si>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</si>
  <si>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</si>
  <si>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</si>
  <si>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</si>
  <si>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</si>
  <si>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</si>
  <si>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</si>
  <si>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</si>
  <si>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</si>
  <si>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</si>
  <si>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</si>
  <si>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</si>
  <si>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</si>
  <si>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</si>
  <si>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</si>
  <si>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</si>
  <si>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</si>
  <si>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</si>
  <si>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</si>
  <si>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</si>
  <si>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</si>
  <si>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</si>
  <si>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</si>
  <si>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</si>
  <si>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</si>
  <si>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</si>
  <si>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</si>
  <si>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</si>
  <si>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</si>
  <si>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</si>
  <si>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</si>
  <si>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</si>
  <si>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</si>
  <si>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</si>
  <si>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</si>
  <si>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</si>
  <si>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</si>
  <si>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</si>
  <si>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</si>
  <si>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</si>
  <si>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</si>
  <si>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</si>
  <si>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</si>
  <si>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</si>
  <si>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</si>
  <si>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</si>
  <si>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</si>
  <si>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</si>
  <si>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</si>
  <si>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</si>
  <si>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</si>
  <si>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</si>
  <si>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</si>
  <si>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</si>
  <si>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</si>
  <si>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</si>
  <si>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</si>
  <si>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</si>
  <si>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</si>
  <si>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</si>
  <si>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</si>
  <si>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</si>
  <si>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</si>
  <si>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</si>
  <si>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</si>
  <si>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</si>
  <si>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</si>
  <si>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</si>
  <si>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</si>
  <si>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</si>
  <si>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</si>
  <si>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</si>
  <si>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</si>
  <si>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</si>
  <si>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</si>
  <si>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</si>
  <si>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</si>
  <si>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</si>
  <si>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</si>
  <si>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</si>
  <si>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</si>
  <si>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</si>
  <si>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</si>
  <si>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</si>
  <si>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</si>
  <si>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</si>
  <si>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</si>
  <si>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</si>
  <si>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</si>
  <si>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</si>
  <si>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</si>
  <si>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</si>
  <si>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</si>
  <si>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</si>
  <si>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</si>
  <si>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</si>
  <si>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</si>
  <si>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</si>
  <si>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</si>
  <si>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</si>
  <si>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</si>
  <si>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</si>
  <si>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</si>
  <si>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</si>
  <si>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</si>
  <si>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</si>
  <si>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</si>
  <si>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</si>
  <si>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</si>
  <si>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</si>
  <si>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</si>
  <si>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</si>
  <si>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</si>
  <si>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</si>
  <si>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</si>
  <si>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</si>
  <si>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</si>
  <si>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</si>
  <si>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</si>
  <si>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</si>
  <si>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</si>
  <si>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</si>
  <si>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</si>
  <si>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</si>
  <si>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</si>
  <si>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</si>
  <si>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</si>
  <si>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</si>
  <si>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</si>
  <si>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</si>
  <si>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</si>
  <si>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</si>
  <si>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</si>
  <si>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</si>
  <si>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</si>
  <si>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</si>
  <si>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</si>
  <si>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</si>
  <si>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</si>
  <si>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</si>
  <si>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</si>
  <si>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</si>
  <si>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</si>
  <si>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</si>
  <si>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</si>
  <si>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</si>
  <si>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</si>
  <si>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</si>
  <si>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</si>
  <si>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</si>
  <si>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</si>
  <si>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</si>
  <si>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</si>
  <si>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</si>
  <si>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</si>
  <si>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</si>
  <si>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</si>
  <si>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</si>
  <si>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</si>
  <si>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</si>
  <si>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</si>
  <si>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</si>
  <si>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</si>
  <si>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</si>
  <si>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</si>
  <si>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</si>
  <si>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</si>
  <si>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</si>
  <si>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</si>
  <si>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</si>
  <si>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</si>
  <si>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</si>
  <si>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</si>
  <si>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</si>
  <si>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</si>
  <si>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</si>
  <si>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</si>
  <si>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</si>
  <si>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</si>
  <si>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</si>
  <si>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</si>
  <si>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</si>
  <si>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</si>
  <si>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</si>
  <si>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</si>
  <si>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</si>
  <si>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</si>
  <si>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</si>
  <si>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</si>
  <si>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</si>
  <si>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</si>
  <si>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</si>
  <si>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</si>
  <si>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</si>
  <si>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</si>
  <si>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</si>
  <si>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</si>
  <si>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</si>
  <si>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</si>
  <si>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</si>
  <si>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</si>
  <si>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</si>
  <si>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</si>
  <si>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</si>
  <si>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</si>
  <si>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</si>
  <si>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</si>
  <si>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</si>
  <si>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</si>
  <si>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</si>
  <si>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</si>
  <si>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</si>
  <si>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</si>
  <si>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</si>
  <si>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</si>
  <si>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</si>
  <si>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</si>
  <si>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</si>
  <si>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</si>
  <si>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</si>
  <si>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</si>
  <si>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</si>
  <si>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</si>
  <si>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</si>
  <si>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</si>
  <si>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</si>
  <si>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</si>
  <si>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</si>
  <si>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</si>
  <si>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</si>
  <si>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</si>
  <si>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</si>
  <si>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</si>
  <si>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</si>
  <si>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</si>
  <si>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</si>
  <si>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</si>
  <si>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</si>
  <si>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</si>
  <si>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</si>
  <si>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</si>
  <si>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</si>
  <si>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</si>
  <si>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</si>
  <si>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</si>
  <si>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</si>
  <si>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</si>
  <si>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</si>
  <si>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</si>
  <si>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</si>
  <si>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</si>
  <si>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</si>
  <si>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</si>
  <si>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</si>
  <si>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</si>
  <si>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</si>
  <si>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</si>
  <si>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</si>
  <si>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</si>
  <si>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</si>
  <si>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</si>
  <si>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</si>
  <si>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</si>
  <si>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</si>
  <si>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</si>
  <si>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</si>
  <si>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</si>
  <si>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</si>
  <si>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</si>
  <si>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</si>
  <si>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</si>
  <si>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</si>
  <si>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</si>
  <si>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</si>
  <si>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</si>
  <si>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</si>
  <si>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</si>
  <si>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</si>
  <si>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</si>
  <si>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</si>
  <si>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</si>
  <si>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</si>
  <si>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</si>
  <si>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</si>
  <si>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</si>
  <si>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</si>
  <si>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</si>
  <si>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</si>
  <si>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</si>
  <si>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</si>
  <si>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</si>
  <si>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</si>
  <si>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</si>
  <si>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</si>
  <si>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</si>
  <si>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</si>
  <si>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</si>
  <si>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</si>
  <si>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</si>
  <si>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</si>
  <si>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</si>
  <si>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</si>
  <si>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</si>
  <si>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</si>
  <si>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</si>
  <si>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</si>
  <si>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</si>
  <si>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</si>
  <si>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</si>
  <si>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</si>
  <si>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</si>
  <si>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</si>
  <si>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</si>
  <si>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</si>
  <si>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</si>
  <si>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</si>
  <si>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</si>
  <si>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</si>
  <si>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</si>
  <si>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</si>
  <si>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</si>
  <si>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</si>
  <si>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</si>
  <si>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</si>
  <si>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</si>
  <si>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</si>
  <si>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</si>
  <si>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</si>
  <si>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</si>
  <si>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</si>
  <si>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</si>
  <si>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</si>
  <si>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</si>
  <si>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</si>
  <si>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</si>
  <si>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</si>
  <si>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</si>
  <si>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</si>
  <si>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</si>
  <si>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</si>
  <si>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</si>
  <si>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</si>
  <si>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</si>
  <si>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</si>
  <si>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</si>
  <si>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</si>
  <si>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</si>
  <si>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</si>
  <si>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</si>
  <si>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</si>
  <si>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</si>
  <si>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</si>
  <si>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</si>
  <si>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</si>
  <si>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</si>
  <si>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</si>
  <si>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</si>
  <si>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</si>
  <si>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</si>
  <si>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</si>
  <si>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</si>
  <si>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</si>
  <si>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</si>
  <si>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</si>
  <si>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</si>
  <si>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</si>
  <si>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</si>
  <si>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</si>
  <si>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</si>
  <si>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</si>
  <si>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</si>
  <si>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</si>
  <si>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</si>
  <si>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</si>
  <si>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</si>
  <si>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</si>
  <si>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</si>
  <si>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</si>
  <si>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</si>
  <si>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</si>
  <si>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</si>
  <si>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</si>
  <si>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</si>
  <si>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</si>
  <si>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</si>
  <si>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</si>
  <si>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</si>
  <si>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</si>
  <si>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</si>
  <si>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</si>
  <si>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</si>
  <si>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</si>
  <si>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</si>
  <si>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</si>
  <si>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</si>
  <si>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</si>
  <si>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</si>
  <si>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</si>
  <si>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</si>
  <si>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</si>
  <si>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</si>
  <si>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</si>
  <si>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</si>
  <si>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</si>
  <si>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</si>
  <si>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</si>
  <si>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</si>
  <si>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</si>
  <si>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</si>
  <si>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</si>
  <si>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</si>
  <si>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</si>
  <si>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</si>
  <si>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</si>
  <si>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</si>
  <si>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</si>
  <si>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</si>
  <si>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</si>
  <si>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</si>
  <si>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</si>
  <si>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</si>
  <si>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</si>
  <si>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</si>
  <si>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</si>
  <si>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</si>
  <si>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</si>
  <si>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</si>
  <si>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</si>
  <si>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</si>
  <si>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</si>
  <si>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</si>
  <si>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</si>
  <si>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</si>
  <si>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</si>
  <si>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</si>
  <si>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</si>
  <si>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</si>
  <si>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</si>
  <si>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</si>
  <si>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</si>
  <si>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</si>
  <si>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</si>
  <si>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</si>
  <si>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</si>
  <si>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</si>
  <si>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</si>
  <si>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</si>
  <si>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</si>
  <si>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</si>
  <si>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</si>
  <si>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</si>
  <si>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</si>
  <si>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</si>
  <si>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</si>
  <si>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</si>
  <si>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</si>
  <si>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</si>
  <si>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</si>
  <si>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</si>
  <si>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</si>
  <si>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</si>
  <si>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</si>
  <si>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</si>
  <si>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</si>
  <si>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</si>
  <si>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</si>
  <si>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</si>
  <si>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</si>
  <si>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</si>
  <si>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</si>
  <si>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</si>
  <si>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</si>
  <si>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</si>
  <si>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</si>
  <si>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</si>
  <si>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</si>
  <si>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</si>
  <si>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</si>
  <si>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</si>
  <si>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</si>
  <si>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</si>
  <si>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</si>
  <si>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</si>
  <si>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</si>
  <si>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</si>
  <si>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</si>
  <si>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</si>
  <si>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</si>
  <si>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</si>
  <si>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</si>
  <si>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</si>
  <si>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</si>
  <si>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</si>
  <si>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</si>
  <si>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</si>
  <si>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</si>
  <si>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</si>
  <si>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</si>
  <si>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</si>
  <si>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</si>
  <si>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</si>
  <si>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</si>
  <si>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</si>
  <si>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</si>
  <si>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</si>
  <si>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</si>
  <si>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</si>
  <si>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</si>
  <si>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</si>
  <si>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</si>
  <si>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</si>
  <si>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</si>
  <si>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</si>
  <si>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</si>
  <si>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</si>
  <si>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</si>
  <si>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</si>
  <si>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</si>
  <si>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</si>
  <si>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</si>
  <si>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</si>
  <si>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</si>
  <si>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</si>
  <si>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</si>
  <si>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</si>
  <si>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</si>
  <si>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</si>
  <si>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</si>
  <si>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</si>
  <si>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</si>
  <si>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</si>
  <si>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</si>
  <si>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</si>
  <si>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</si>
  <si>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</si>
  <si>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</si>
  <si>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</si>
  <si>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</si>
  <si>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</si>
  <si>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</si>
  <si>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</si>
  <si>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</si>
  <si>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</si>
  <si>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</si>
  <si>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</si>
  <si>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</si>
  <si>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</si>
  <si>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</si>
  <si>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</si>
  <si>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</si>
  <si>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</si>
  <si>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</si>
  <si>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</si>
  <si>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</si>
  <si>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</si>
  <si>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</si>
  <si>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</si>
  <si>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</si>
  <si>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</si>
  <si>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</si>
  <si>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</si>
  <si>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</si>
  <si>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</si>
  <si>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</si>
  <si>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</si>
  <si>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</si>
  <si>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</si>
  <si>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</si>
  <si>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</si>
  <si>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</si>
  <si>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</si>
  <si>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</si>
  <si>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</si>
  <si>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</si>
  <si>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</si>
  <si>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</si>
  <si>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</si>
  <si>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</si>
  <si>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</si>
  <si>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</si>
  <si>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</si>
  <si>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</si>
  <si>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</si>
  <si>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</si>
  <si>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</si>
  <si>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</si>
  <si>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</si>
  <si>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</si>
  <si>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</si>
  <si>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</si>
  <si>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</si>
  <si>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</si>
  <si>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</si>
  <si>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</si>
  <si>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</si>
  <si>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</si>
  <si>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</si>
  <si>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</si>
  <si>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</si>
  <si>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</si>
  <si>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</si>
  <si>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</si>
  <si>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</si>
  <si>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</si>
  <si>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</si>
  <si>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</si>
  <si>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</si>
  <si>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</si>
  <si>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</si>
  <si>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</si>
  <si>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</si>
  <si>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</si>
  <si>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</si>
  <si>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</si>
  <si>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</si>
  <si>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</si>
  <si>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</si>
  <si>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</si>
  <si>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</si>
  <si>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</si>
  <si>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</si>
  <si>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</si>
  <si>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</si>
  <si>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</si>
  <si>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</si>
  <si>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</si>
  <si>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</si>
  <si>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</si>
  <si>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</si>
  <si>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</si>
  <si>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</si>
  <si>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</si>
  <si>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</si>
  <si>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</si>
  <si>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</si>
  <si>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</si>
  <si>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</si>
  <si>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</si>
  <si>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</si>
  <si>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</si>
  <si>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</si>
  <si>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</si>
  <si>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</si>
  <si>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</si>
  <si>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</si>
  <si>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</si>
  <si>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</si>
  <si>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</si>
  <si>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</si>
  <si>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</si>
  <si>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</si>
  <si>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</si>
  <si>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</si>
  <si>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</si>
  <si>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</si>
  <si>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</si>
  <si>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</si>
  <si>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</si>
  <si>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</si>
  <si>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</si>
  <si>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</si>
  <si>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</si>
  <si>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</si>
  <si>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</si>
  <si>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</si>
  <si>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</si>
  <si>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</si>
  <si>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</si>
  <si>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</si>
  <si>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</si>
  <si>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</si>
  <si>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</si>
  <si>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</si>
  <si>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</si>
  <si>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</si>
  <si>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</si>
  <si>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</si>
  <si>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</si>
  <si>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</si>
  <si>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</si>
  <si>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</si>
  <si>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</si>
  <si>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</si>
  <si>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</si>
  <si>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</si>
  <si>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</si>
  <si>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</si>
  <si>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</si>
  <si>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</si>
  <si>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</si>
  <si>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</si>
  <si>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</si>
  <si>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</si>
  <si>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</si>
  <si>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</si>
  <si>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</si>
  <si>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</si>
  <si>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</si>
  <si>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</si>
  <si>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</si>
  <si>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</si>
  <si>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</si>
  <si>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</si>
  <si>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</si>
  <si>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</si>
  <si>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</si>
  <si>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</si>
  <si>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</si>
  <si>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</si>
  <si>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</si>
  <si>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</si>
  <si>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</si>
  <si>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</si>
  <si>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</si>
  <si>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</si>
  <si>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</si>
  <si>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</si>
  <si>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</si>
  <si>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</si>
  <si>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</si>
  <si>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</si>
  <si>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</si>
  <si>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</si>
  <si>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</si>
  <si>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</si>
  <si>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</si>
  <si>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</si>
  <si>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</si>
  <si>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</si>
  <si>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</si>
  <si>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</si>
  <si>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</si>
  <si>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</si>
  <si>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</si>
  <si>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</si>
  <si>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</si>
  <si>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</si>
  <si>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</si>
  <si>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</si>
  <si>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</si>
  <si>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</si>
  <si>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</si>
  <si>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</si>
  <si>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</si>
  <si>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</si>
  <si>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</si>
  <si>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</si>
  <si>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</si>
  <si>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</si>
  <si>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</si>
  <si>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</si>
  <si>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</si>
  <si>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</si>
  <si>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</si>
  <si>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</si>
  <si>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</si>
  <si>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</si>
  <si>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</si>
  <si>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</si>
  <si>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</si>
  <si>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</si>
  <si>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</si>
  <si>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</si>
  <si>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</si>
  <si>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</si>
  <si>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</si>
  <si>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</si>
  <si>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</si>
  <si>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</si>
  <si>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</si>
  <si>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</si>
  <si>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</si>
  <si>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</si>
  <si>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</si>
  <si>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</si>
  <si>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</si>
  <si>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</si>
  <si>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</si>
  <si>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</si>
  <si>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</si>
  <si>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</si>
  <si>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</si>
  <si>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</si>
  <si>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</si>
  <si>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</si>
  <si>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</si>
  <si>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</si>
  <si>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</si>
  <si>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</si>
  <si>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</si>
  <si>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</si>
  <si>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</si>
  <si>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</si>
  <si>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</si>
  <si>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</si>
  <si>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</si>
  <si>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</si>
  <si>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</si>
  <si>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</si>
  <si>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</si>
  <si>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</si>
  <si>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</si>
  <si>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</si>
  <si>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</si>
  <si>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</si>
  <si>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</si>
  <si>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</si>
  <si>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</si>
  <si>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</si>
  <si>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</si>
  <si>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</si>
  <si>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</si>
  <si>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</si>
  <si>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</si>
  <si>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</si>
  <si>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</si>
  <si>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</si>
  <si>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</si>
  <si>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</si>
  <si>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</si>
  <si>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</si>
  <si>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</si>
  <si>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</si>
  <si>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</si>
  <si>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</si>
  <si>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</si>
  <si>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</si>
  <si>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</si>
  <si>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</si>
  <si>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</si>
  <si>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</si>
  <si>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</si>
  <si>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</si>
  <si>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</si>
  <si>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</si>
  <si>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</si>
  <si>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</si>
  <si>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</si>
  <si>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</si>
  <si>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</si>
  <si>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</si>
  <si>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</si>
  <si>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</si>
  <si>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</si>
  <si>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</si>
  <si>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</si>
  <si>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</si>
  <si>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</si>
  <si>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</si>
  <si>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</si>
  <si>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</si>
  <si>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</si>
  <si>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</si>
  <si>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</si>
  <si>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</si>
  <si>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</si>
  <si>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</si>
  <si>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</si>
  <si>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</si>
  <si>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</si>
  <si>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</si>
  <si>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</si>
  <si>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</si>
  <si>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</si>
  <si>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</si>
  <si>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</si>
  <si>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</si>
  <si>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</si>
  <si>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</si>
  <si>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</si>
  <si>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</si>
  <si>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</si>
  <si>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</si>
  <si>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</si>
  <si>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</si>
  <si>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</si>
  <si>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</si>
  <si>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</si>
  <si>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</si>
  <si>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</si>
  <si>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</si>
  <si>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</si>
  <si>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</si>
  <si>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</si>
  <si>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</si>
  <si>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</si>
  <si>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</si>
  <si>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</si>
  <si>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</si>
  <si>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</si>
  <si>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</si>
  <si>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</si>
  <si>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</si>
  <si>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</si>
  <si>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</si>
  <si>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</si>
  <si>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</si>
  <si>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</si>
  <si>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</si>
  <si>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</si>
  <si>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</si>
  <si>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</si>
  <si>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</si>
  <si>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</si>
  <si>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</si>
  <si>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</si>
  <si>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</si>
  <si>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</si>
  <si>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</si>
  <si>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</si>
  <si>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</si>
  <si>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</si>
  <si>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</si>
  <si>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</si>
  <si>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</si>
  <si>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</si>
  <si>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</si>
  <si>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</si>
  <si>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</si>
  <si>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</si>
  <si>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</si>
  <si>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</si>
  <si>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</si>
  <si>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</si>
  <si>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</si>
  <si>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</si>
  <si>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</si>
  <si>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</si>
  <si>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</si>
  <si>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</si>
  <si>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</si>
  <si>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</si>
  <si>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</si>
  <si>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</si>
  <si>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</si>
  <si>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</si>
  <si>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</si>
  <si>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</si>
  <si>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</si>
  <si>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</si>
  <si>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</si>
  <si>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</si>
  <si>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</si>
  <si>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</si>
  <si>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</si>
  <si>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</si>
  <si>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</si>
  <si>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</si>
  <si>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</si>
  <si>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</si>
  <si>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</si>
  <si>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</si>
  <si>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</si>
  <si>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</si>
  <si>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</si>
  <si>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</si>
  <si>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</si>
  <si>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</si>
  <si>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</si>
  <si>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</si>
  <si>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</si>
  <si>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</si>
  <si>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</si>
  <si>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</si>
  <si>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</si>
  <si>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</si>
  <si>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</si>
  <si>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</si>
  <si>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</si>
  <si>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</si>
  <si>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</si>
  <si>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</si>
  <si>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</si>
  <si>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</si>
  <si>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</si>
  <si>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</si>
  <si>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</si>
  <si>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</si>
  <si>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</si>
  <si>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</si>
  <si>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</si>
  <si>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</si>
  <si>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</si>
  <si>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</si>
  <si>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</si>
  <si>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</si>
  <si>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</si>
  <si>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</si>
  <si>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</si>
  <si>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</si>
  <si>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</si>
  <si>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</si>
  <si>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</si>
  <si>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</si>
  <si>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</si>
  <si>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</si>
  <si>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</si>
  <si>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</si>
  <si>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</si>
  <si>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</si>
  <si>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</si>
  <si>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</si>
  <si>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</si>
  <si>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</si>
  <si>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</si>
  <si>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</si>
  <si>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</si>
  <si>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</si>
  <si>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</si>
  <si>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</si>
  <si>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</si>
  <si>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</si>
  <si>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</si>
  <si>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</si>
  <si>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</si>
  <si>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</si>
  <si>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</si>
  <si>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</si>
  <si>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</si>
  <si>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</si>
  <si>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</si>
  <si>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</si>
  <si>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</si>
  <si>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</si>
  <si>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</si>
  <si>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</si>
  <si>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</si>
  <si>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</si>
  <si>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</si>
  <si>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</si>
  <si>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</si>
  <si>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</si>
  <si>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</si>
  <si>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</si>
  <si>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</si>
  <si>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</si>
  <si>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</si>
  <si>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</si>
  <si>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</si>
  <si>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</si>
  <si>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</si>
  <si>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</si>
  <si>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</si>
  <si>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</si>
  <si>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</si>
  <si>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</si>
  <si>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</si>
  <si>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</si>
  <si>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</si>
  <si>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</si>
  <si>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</si>
  <si>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</si>
  <si>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</si>
  <si>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</si>
  <si>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</si>
  <si>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</si>
  <si>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</si>
  <si>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</si>
  <si>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</si>
  <si>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</si>
  <si>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</si>
  <si>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</si>
  <si>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</si>
  <si>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</si>
  <si>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</si>
  <si>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</si>
  <si>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</si>
  <si>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</si>
  <si>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</si>
  <si>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</si>
  <si>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</si>
  <si>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</si>
  <si>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</si>
  <si>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</si>
  <si>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</si>
  <si>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</si>
  <si>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</si>
  <si>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</si>
  <si>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</si>
  <si>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</si>
  <si>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</si>
  <si>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</si>
  <si>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</si>
  <si>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</si>
  <si>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</si>
  <si>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</si>
  <si>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</si>
  <si>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</si>
  <si>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</si>
  <si>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</si>
  <si>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</si>
  <si>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</si>
  <si>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</si>
  <si>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</si>
  <si>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</si>
  <si>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</si>
  <si>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</si>
  <si>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</si>
  <si>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</si>
  <si>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</si>
  <si>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</si>
  <si>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</si>
  <si>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</si>
  <si>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</si>
  <si>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</si>
  <si>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</si>
  <si>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</si>
  <si>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</si>
  <si>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</si>
  <si>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</si>
  <si>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</si>
  <si>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</si>
  <si>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</si>
  <si>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</si>
  <si>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</si>
  <si>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</si>
  <si>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</si>
  <si>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</si>
  <si>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</si>
  <si>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</si>
  <si>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</si>
  <si>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</si>
  <si>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</si>
  <si>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</si>
  <si>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</si>
  <si>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</si>
  <si>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</si>
  <si>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</si>
  <si>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</si>
  <si>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</si>
  <si>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</si>
  <si>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</si>
  <si>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</si>
  <si>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</si>
  <si>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</si>
  <si>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</si>
  <si>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</si>
  <si>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</si>
  <si>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</si>
  <si>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</si>
  <si>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</si>
  <si>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</si>
  <si>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</si>
  <si>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</si>
  <si>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</si>
  <si>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</si>
  <si>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</si>
  <si>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</si>
  <si>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</si>
  <si>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</si>
  <si>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</si>
  <si>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</si>
  <si>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</si>
  <si>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</si>
  <si>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</si>
  <si>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</si>
  <si>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</si>
  <si>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</si>
  <si>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</si>
  <si>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</si>
  <si>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</si>
  <si>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</si>
  <si>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</si>
  <si>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</si>
  <si>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</si>
  <si>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</si>
  <si>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</si>
  <si>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</si>
  <si>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</si>
  <si>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</si>
  <si>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</si>
  <si>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</si>
  <si>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</si>
  <si>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</si>
  <si>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</si>
  <si>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</si>
  <si>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</si>
  <si>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</si>
  <si>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</si>
  <si>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</si>
  <si>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</si>
  <si>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</si>
  <si>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</si>
  <si>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</si>
  <si>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</si>
  <si>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</si>
  <si>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</si>
  <si>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</si>
  <si>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</si>
  <si>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</si>
  <si>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</si>
  <si>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</si>
  <si>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</si>
  <si>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</si>
  <si>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</si>
  <si>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</si>
  <si>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</si>
  <si>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</si>
  <si>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</si>
  <si>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</si>
  <si>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</si>
  <si>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</si>
  <si>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</si>
  <si>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</si>
  <si>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</si>
  <si>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</si>
  <si>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</si>
  <si>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</si>
  <si>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</si>
  <si>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</si>
  <si>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</si>
  <si>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</si>
  <si>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</si>
  <si>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</si>
  <si>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</si>
  <si>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</si>
  <si>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</si>
  <si>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</si>
  <si>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</si>
  <si>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</si>
  <si>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</si>
  <si>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</si>
  <si>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</si>
  <si>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</si>
  <si>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</si>
  <si>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</si>
  <si>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</si>
  <si>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</si>
  <si>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</si>
  <si>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</si>
  <si>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</si>
  <si>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</si>
  <si>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</si>
  <si>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</si>
  <si>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</si>
  <si>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</si>
  <si>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</si>
  <si>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</si>
  <si>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</si>
  <si>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</si>
  <si>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</si>
  <si>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</si>
  <si>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</si>
  <si>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</si>
  <si>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</si>
  <si>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</si>
  <si>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</si>
  <si>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</si>
  <si>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</si>
  <si>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</si>
  <si>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</si>
  <si>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</si>
  <si>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</si>
  <si>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</si>
  <si>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</si>
  <si>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</si>
  <si>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</si>
  <si>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</si>
  <si>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</si>
  <si>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</si>
  <si>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</si>
  <si>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</si>
  <si>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</si>
  <si>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</si>
  <si>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</si>
  <si>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</si>
  <si>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</si>
  <si>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</si>
  <si>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</si>
  <si>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</si>
  <si>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</si>
  <si>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</si>
  <si>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</si>
  <si>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</si>
  <si>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</si>
  <si>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</si>
  <si>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</si>
  <si>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</si>
  <si>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</si>
  <si>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</si>
  <si>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</si>
  <si>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</si>
  <si>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</si>
  <si>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</si>
  <si>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</si>
  <si>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</si>
  <si>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</si>
  <si>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</si>
  <si>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</si>
  <si>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</si>
  <si>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</si>
  <si>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</si>
  <si>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</si>
  <si>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</si>
  <si>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</si>
  <si>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</si>
  <si>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</si>
  <si>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</si>
  <si>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</si>
  <si>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</si>
  <si>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</si>
  <si>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</si>
  <si>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</si>
  <si>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</si>
  <si>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</si>
  <si>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</si>
  <si>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</si>
  <si>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</si>
  <si>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</si>
  <si>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</si>
  <si>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</si>
  <si>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</si>
  <si>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</si>
  <si>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</si>
  <si>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</si>
  <si>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</si>
  <si>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</si>
  <si>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</si>
  <si>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</si>
  <si>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</si>
  <si>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</si>
  <si>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</si>
  <si>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</si>
  <si>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</si>
  <si>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</si>
  <si>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</si>
  <si>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</si>
  <si>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</si>
  <si>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</si>
  <si>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</si>
  <si>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</si>
  <si>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</si>
  <si>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</si>
  <si>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</si>
  <si>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</si>
  <si>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</si>
  <si>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</si>
  <si>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</si>
  <si>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</si>
  <si>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</si>
  <si>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</si>
  <si>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</si>
  <si>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</si>
  <si>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</si>
  <si>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</si>
  <si>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</si>
  <si>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</si>
  <si>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</si>
  <si>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</si>
  <si>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</si>
  <si>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</si>
  <si>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</si>
  <si>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</si>
  <si>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</si>
  <si>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</si>
  <si>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</si>
  <si>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</si>
  <si>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</si>
  <si>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</si>
  <si>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</si>
  <si>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</si>
  <si>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</si>
  <si>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</si>
  <si>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</si>
  <si>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</si>
  <si>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</si>
  <si>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</si>
  <si>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</si>
  <si>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</si>
  <si>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</si>
  <si>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</si>
  <si>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</si>
  <si>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</si>
  <si>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</si>
  <si>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</si>
  <si>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</si>
  <si>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</si>
  <si>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</si>
  <si>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</si>
  <si>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</si>
  <si>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</si>
  <si>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</si>
  <si>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</si>
  <si>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</si>
  <si>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</si>
  <si>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</si>
  <si>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</si>
  <si>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</si>
  <si>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</si>
  <si>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</si>
  <si>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</si>
  <si>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</si>
  <si>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</si>
  <si>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</si>
  <si>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</si>
  <si>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</si>
  <si>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</si>
  <si>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</si>
  <si>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</si>
  <si>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</si>
  <si>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</si>
  <si>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</si>
  <si>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</si>
  <si>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</si>
  <si>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</si>
  <si>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</si>
  <si>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</si>
  <si>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</si>
  <si>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</si>
  <si>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</si>
  <si>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</si>
  <si>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</si>
  <si>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</si>
  <si>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</si>
  <si>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</si>
  <si>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</si>
  <si>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</si>
  <si>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</si>
  <si>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</si>
  <si>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</si>
  <si>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</si>
  <si>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</si>
  <si>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</si>
  <si>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</si>
  <si>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</si>
  <si>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</si>
  <si>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</si>
  <si>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</si>
  <si>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</si>
  <si>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</si>
  <si>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</si>
  <si>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</si>
  <si>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</si>
  <si>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</si>
  <si>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</si>
  <si>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</si>
  <si>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</si>
  <si>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</si>
  <si>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</si>
  <si>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</si>
  <si>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</si>
  <si>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</si>
  <si>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</si>
  <si>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</si>
  <si>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</si>
  <si>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</si>
  <si>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</si>
  <si>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</si>
  <si>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</si>
  <si>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</si>
  <si>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</si>
  <si>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</si>
  <si>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</si>
  <si>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</si>
  <si>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</si>
  <si>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</si>
  <si>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</si>
  <si>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</si>
  <si>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</si>
  <si>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</si>
  <si>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</si>
  <si>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</si>
  <si>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</si>
  <si>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</si>
  <si>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</si>
  <si>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</si>
  <si>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</si>
  <si>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</si>
  <si>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</si>
  <si>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</si>
  <si>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</si>
  <si>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</si>
  <si>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</si>
  <si>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</si>
  <si>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</si>
  <si>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</si>
  <si>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</si>
  <si>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</si>
  <si>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</si>
  <si>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</si>
  <si>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</si>
  <si>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</si>
  <si>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</si>
  <si>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</si>
  <si>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</si>
  <si>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</si>
  <si>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</si>
  <si>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</si>
  <si>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</si>
  <si>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</si>
  <si>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</si>
  <si>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</si>
  <si>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</si>
  <si>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</si>
  <si>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</si>
  <si>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</si>
  <si>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</si>
  <si>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</si>
  <si>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</si>
  <si>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</si>
  <si>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</si>
  <si>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</si>
  <si>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</si>
  <si>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</si>
  <si>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</si>
  <si>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</si>
  <si>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</si>
  <si>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</si>
  <si>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</si>
  <si>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</si>
  <si>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</si>
  <si>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</si>
  <si>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</si>
  <si>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</si>
  <si>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</si>
  <si>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</si>
  <si>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</si>
  <si>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</si>
  <si>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</si>
  <si>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</si>
  <si>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</si>
  <si>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</si>
  <si>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</si>
  <si>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</si>
  <si>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</si>
  <si>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</si>
  <si>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</si>
  <si>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</si>
  <si>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</si>
  <si>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</si>
  <si>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</si>
  <si>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</si>
  <si>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</si>
  <si>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</si>
  <si>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</si>
  <si>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</si>
  <si>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</si>
  <si>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</si>
  <si>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</si>
  <si>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</si>
  <si>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</si>
  <si>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</si>
  <si>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</si>
  <si>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</si>
  <si>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</si>
  <si>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</si>
  <si>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</si>
  <si>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</si>
  <si>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</si>
  <si>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</si>
  <si>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</si>
  <si>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</si>
  <si>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</si>
  <si>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</si>
  <si>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</si>
  <si>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</si>
  <si>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</si>
  <si>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</si>
  <si>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</si>
  <si>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</si>
  <si>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</si>
  <si>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</si>
  <si>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</si>
  <si>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</si>
  <si>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</si>
  <si>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</si>
  <si>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</si>
  <si>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</si>
  <si>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</si>
  <si>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</si>
  <si>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</si>
  <si>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</si>
  <si>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</si>
  <si>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</si>
  <si>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</si>
  <si>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</si>
  <si>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</si>
  <si>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</si>
  <si>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</si>
  <si>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</si>
  <si>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</si>
  <si>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</si>
  <si>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</si>
  <si>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</si>
  <si>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</si>
  <si>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</si>
  <si>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</si>
  <si>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</si>
  <si>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</si>
  <si>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</si>
  <si>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</si>
  <si>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</si>
  <si>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</si>
  <si>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</si>
  <si>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</si>
  <si>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</si>
  <si>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</si>
  <si>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</si>
  <si>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</si>
  <si>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</si>
  <si>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</si>
  <si>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</si>
  <si>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</si>
  <si>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</si>
  <si>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</si>
  <si>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</si>
  <si>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</si>
  <si>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</si>
  <si>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</si>
  <si>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</si>
  <si>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</si>
  <si>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</si>
  <si>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</si>
  <si>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</si>
  <si>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</si>
  <si>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</si>
  <si>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</si>
  <si>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</si>
  <si>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</si>
  <si>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</si>
  <si>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</si>
  <si>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</si>
  <si>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</si>
  <si>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</si>
  <si>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</si>
  <si>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</si>
  <si>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</si>
  <si>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</si>
  <si>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</si>
  <si>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</si>
  <si>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</si>
  <si>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</si>
  <si>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</si>
  <si>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</si>
  <si>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</si>
  <si>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</si>
  <si>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</si>
  <si>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</si>
  <si>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</si>
  <si>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</si>
  <si>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</si>
  <si>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</si>
  <si>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</si>
  <si>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</si>
  <si>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</si>
  <si>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</si>
  <si>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</si>
  <si>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</si>
  <si>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</si>
  <si>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</si>
  <si>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</si>
  <si>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</si>
  <si>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</si>
  <si>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</si>
  <si>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</si>
  <si>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</si>
  <si>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</si>
  <si>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</si>
  <si>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</si>
  <si>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</si>
  <si>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</si>
  <si>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</si>
  <si>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</si>
  <si>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</si>
  <si>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</si>
  <si>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</si>
  <si>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</si>
  <si>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</si>
  <si>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</si>
  <si>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</si>
  <si>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</si>
  <si>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</si>
  <si>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</si>
  <si>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</si>
  <si>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</si>
  <si>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</si>
  <si>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</si>
  <si>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</si>
  <si>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</si>
  <si>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</si>
  <si>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</si>
  <si>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</si>
  <si>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</si>
  <si>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</si>
  <si>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</si>
  <si>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</si>
  <si>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</si>
  <si>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</si>
  <si>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</si>
  <si>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</si>
  <si>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</si>
  <si>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</si>
  <si>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</si>
  <si>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</si>
  <si>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</si>
  <si>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</si>
  <si>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</si>
  <si>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</si>
  <si>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</si>
  <si>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</si>
  <si>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</si>
  <si>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</si>
  <si>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</si>
  <si>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</si>
  <si>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</si>
  <si>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</si>
  <si>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</si>
  <si>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</si>
  <si>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</si>
  <si>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</si>
  <si>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</si>
  <si>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</si>
  <si>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</si>
  <si>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</si>
  <si>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</si>
  <si>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</si>
  <si>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</si>
  <si>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</si>
  <si>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</si>
  <si>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</si>
  <si>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</si>
  <si>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</si>
  <si>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</si>
  <si>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</si>
  <si>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</si>
  <si>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</si>
  <si>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</si>
  <si>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</si>
  <si>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</si>
  <si>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</si>
  <si>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</si>
  <si>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</si>
  <si>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</si>
  <si>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</si>
  <si>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</si>
  <si>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</si>
  <si>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</si>
  <si>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</si>
  <si>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</si>
  <si>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</si>
  <si>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</si>
  <si>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</si>
  <si>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</si>
  <si>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</si>
  <si>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</si>
  <si>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</si>
  <si>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</si>
  <si>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</si>
  <si>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</si>
  <si>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</si>
  <si>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</si>
  <si>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</si>
  <si>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</si>
  <si>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</si>
  <si>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</si>
  <si>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</si>
  <si>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</si>
  <si>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</si>
  <si>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</si>
  <si>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</si>
  <si>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</si>
  <si>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</si>
  <si>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</si>
  <si>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</si>
  <si>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</si>
  <si>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</si>
  <si>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</si>
  <si>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</si>
  <si>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</si>
  <si>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</si>
  <si>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</si>
  <si>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</si>
  <si>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</si>
  <si>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</si>
  <si>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</si>
  <si>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</si>
  <si>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</si>
  <si>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</si>
  <si>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</si>
  <si>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</si>
  <si>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</si>
  <si>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</si>
  <si>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</si>
  <si>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</si>
  <si>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</si>
  <si>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</si>
  <si>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</si>
  <si>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</si>
  <si>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</si>
  <si>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</si>
  <si>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</si>
  <si>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</si>
  <si>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</si>
  <si>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</si>
  <si>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</si>
  <si>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</si>
  <si>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</si>
  <si>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</si>
  <si>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</si>
  <si>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</si>
  <si>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</si>
  <si>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</si>
  <si>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</si>
  <si>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</si>
  <si>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</si>
  <si>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</si>
  <si>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</si>
  <si>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</si>
  <si>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</si>
  <si>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</si>
  <si>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</si>
  <si>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</si>
  <si>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</si>
  <si>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</si>
  <si>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</si>
  <si>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</si>
  <si>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</si>
  <si>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</si>
  <si>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</si>
  <si>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</si>
  <si>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</si>
  <si>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</si>
  <si>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</si>
  <si>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</si>
  <si>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</si>
  <si>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</si>
  <si>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</si>
  <si>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</si>
  <si>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</si>
  <si>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</si>
  <si>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</si>
  <si>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</si>
  <si>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</si>
  <si>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</si>
  <si>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</si>
  <si>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</si>
  <si>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</si>
  <si>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</si>
  <si>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</si>
  <si>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</si>
  <si>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</si>
  <si>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</si>
  <si>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</si>
  <si>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</si>
  <si>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</si>
  <si>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</si>
  <si>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</si>
  <si>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</si>
  <si>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</si>
  <si>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</si>
  <si>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</si>
  <si>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</si>
  <si>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</si>
  <si>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</si>
  <si>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</si>
  <si>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</si>
  <si>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</si>
  <si>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</si>
  <si>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</si>
  <si>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</si>
  <si>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</si>
  <si>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</si>
  <si>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</si>
  <si>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</si>
  <si>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</si>
  <si>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</si>
  <si>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</si>
  <si>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</si>
  <si>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</si>
  <si>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</si>
  <si>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</si>
  <si>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</si>
  <si>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</si>
  <si>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</si>
  <si>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</si>
  <si>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</si>
  <si>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</si>
  <si>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</si>
  <si>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</si>
  <si>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</si>
  <si>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</si>
  <si>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</si>
  <si>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</si>
  <si>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</si>
  <si>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</si>
  <si>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</si>
  <si>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</si>
  <si>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</si>
  <si>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</si>
  <si>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</si>
  <si>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</si>
  <si>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</si>
  <si>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</si>
  <si>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</si>
  <si>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</si>
  <si>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</si>
  <si>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</si>
  <si>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</si>
  <si>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</si>
  <si>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</si>
  <si>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</si>
  <si>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</si>
  <si>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</si>
  <si>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</si>
  <si>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</si>
  <si>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</si>
  <si>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</si>
  <si>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</si>
  <si>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</si>
  <si>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</si>
  <si>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</si>
  <si>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</si>
  <si>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</si>
  <si>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</si>
  <si>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</si>
  <si>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</si>
  <si>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</si>
  <si>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</si>
  <si>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</si>
  <si>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</si>
  <si>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</si>
  <si>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</si>
  <si>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</si>
  <si>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</si>
  <si>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</si>
  <si>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</si>
  <si>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</si>
  <si>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</si>
  <si>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</si>
  <si>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</si>
  <si>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</si>
  <si>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</si>
  <si>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</si>
  <si>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</si>
  <si>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</si>
  <si>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</si>
  <si>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</si>
  <si>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</si>
  <si>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</si>
  <si>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</si>
  <si>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</si>
  <si>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</si>
  <si>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</si>
  <si>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</si>
  <si>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</si>
  <si>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</si>
  <si>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</si>
  <si>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</si>
  <si>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</si>
  <si>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</si>
  <si>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</si>
  <si>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</si>
  <si>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</si>
  <si>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</si>
  <si>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</si>
  <si>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</si>
  <si>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</si>
  <si>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</si>
  <si>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</si>
  <si>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</si>
  <si>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</si>
  <si>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</si>
  <si>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</si>
  <si>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</si>
  <si>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</si>
  <si>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</si>
  <si>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</si>
  <si>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</si>
  <si>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</si>
  <si>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</si>
  <si>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</si>
  <si>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</si>
  <si>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</si>
  <si>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</si>
  <si>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</si>
  <si>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</si>
  <si>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</si>
  <si>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</si>
  <si>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</si>
  <si>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</si>
  <si>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</si>
  <si>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</si>
  <si>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</si>
  <si>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</si>
  <si>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</si>
  <si>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</si>
  <si>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</si>
  <si>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</si>
  <si>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</si>
  <si>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</si>
  <si>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</si>
  <si>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</si>
  <si>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</si>
  <si>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</si>
  <si>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</si>
  <si>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</si>
  <si>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</si>
  <si>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</si>
  <si>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</si>
  <si>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</si>
  <si>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</si>
  <si>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</si>
  <si>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</si>
  <si>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</si>
  <si>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</si>
  <si>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</si>
  <si>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</si>
  <si>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</si>
  <si>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</si>
  <si>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</si>
  <si>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</si>
  <si>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</si>
  <si>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</si>
  <si>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</si>
  <si>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</si>
  <si>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</si>
  <si>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</si>
  <si>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</si>
  <si>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</si>
  <si>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</si>
  <si>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</si>
  <si>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</si>
  <si>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</si>
  <si>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</si>
  <si>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</si>
  <si>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</si>
  <si>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</si>
  <si>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</si>
  <si>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</si>
  <si>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</si>
  <si>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</si>
  <si>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</si>
  <si>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</si>
  <si>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</si>
  <si>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</si>
  <si>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</si>
  <si>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</si>
  <si>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</si>
  <si>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</si>
  <si>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</si>
  <si>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</si>
  <si>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</si>
  <si>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</si>
  <si>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</si>
  <si>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</si>
  <si>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</si>
  <si>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</si>
  <si>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</si>
  <si>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</si>
  <si>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</si>
  <si>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</si>
  <si>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</si>
  <si>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</si>
  <si>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</si>
  <si>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</si>
  <si>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</si>
  <si>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</si>
  <si>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</si>
  <si>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</si>
  <si>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</si>
  <si>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</si>
  <si>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</si>
  <si>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</si>
  <si>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</si>
  <si>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</si>
  <si>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</si>
  <si>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</si>
  <si>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</si>
  <si>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</si>
  <si>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</si>
  <si>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</si>
  <si>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</si>
  <si>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</si>
  <si>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</si>
  <si>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</si>
  <si>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</si>
  <si>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</si>
  <si>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</si>
  <si>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</si>
  <si>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</si>
  <si>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</si>
  <si>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</si>
  <si>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</si>
  <si>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</si>
  <si>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</si>
  <si>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</si>
  <si>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</si>
  <si>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</si>
  <si>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</si>
  <si>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</si>
  <si>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</si>
  <si>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</si>
  <si>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</si>
  <si>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</si>
  <si>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</si>
  <si>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</si>
  <si>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</si>
  <si>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</si>
  <si>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</si>
  <si>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</si>
  <si>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</si>
  <si>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</si>
  <si>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</si>
  <si>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</si>
  <si>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</si>
  <si>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</si>
  <si>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</si>
  <si>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</si>
  <si>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</si>
  <si>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</si>
  <si>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</si>
  <si>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</si>
  <si>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</si>
  <si>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</si>
  <si>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</si>
  <si>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</si>
  <si>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</si>
  <si>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</si>
  <si>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</si>
  <si>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</si>
  <si>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</si>
  <si>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</si>
  <si>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</si>
  <si>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</si>
  <si>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</si>
  <si>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</si>
  <si>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</si>
  <si>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</si>
  <si>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</si>
  <si>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</si>
  <si>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</si>
  <si>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</si>
  <si>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</si>
  <si>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</si>
  <si>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</si>
  <si>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</si>
  <si>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</si>
  <si>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</si>
  <si>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</si>
  <si>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</si>
  <si>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</si>
  <si>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</si>
  <si>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</si>
  <si>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</si>
  <si>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</si>
  <si>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</si>
  <si>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</si>
  <si>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</si>
  <si>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</si>
  <si>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</si>
  <si>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</si>
  <si>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</si>
  <si>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</si>
  <si>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</si>
  <si>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</si>
  <si>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</si>
  <si>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</si>
  <si>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</si>
  <si>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</si>
  <si>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</si>
  <si>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</si>
  <si>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</si>
  <si>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</si>
  <si>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</si>
  <si>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</si>
  <si>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</si>
  <si>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</si>
  <si>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</si>
  <si>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</si>
  <si>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</si>
  <si>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</si>
  <si>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</si>
  <si>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</si>
  <si>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</si>
  <si>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</si>
  <si>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</si>
  <si>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</si>
  <si>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</si>
  <si>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</si>
  <si>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</si>
  <si>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</si>
  <si>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</si>
  <si>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</si>
  <si>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</si>
  <si>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</si>
  <si>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</si>
  <si>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</si>
  <si>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</si>
  <si>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</si>
  <si>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</si>
  <si>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</si>
  <si>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</si>
  <si>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</si>
  <si>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</si>
  <si>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</si>
  <si>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</si>
  <si>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</si>
  <si>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</si>
  <si>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</si>
  <si>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</si>
  <si>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</si>
  <si>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</si>
  <si>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</si>
  <si>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</si>
  <si>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</si>
  <si>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</si>
  <si>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</si>
  <si>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</si>
  <si>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</si>
  <si>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</si>
  <si>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</si>
  <si>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</si>
  <si>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</si>
  <si>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</si>
  <si>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</si>
  <si>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</si>
  <si>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</si>
  <si>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</si>
  <si>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</si>
  <si>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</si>
  <si>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</si>
  <si>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</si>
  <si>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</si>
  <si>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</si>
  <si>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</si>
  <si>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</si>
  <si>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</si>
  <si>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</si>
  <si>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</si>
  <si>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</si>
  <si>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</si>
  <si>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</si>
  <si>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</si>
  <si>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</si>
  <si>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</si>
  <si>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</si>
  <si>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</si>
  <si>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</si>
  <si>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</si>
  <si>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</si>
  <si>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</si>
  <si>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</si>
  <si>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</si>
  <si>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</si>
  <si>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</si>
  <si>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</si>
  <si>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</si>
  <si>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</si>
  <si>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</si>
  <si>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</si>
  <si>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</si>
  <si>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</si>
  <si>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</si>
  <si>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</si>
  <si>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</si>
  <si>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</si>
  <si>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</si>
  <si>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</si>
  <si>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</si>
  <si>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</si>
  <si>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</si>
  <si>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</si>
  <si>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</si>
  <si>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</si>
  <si>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</si>
  <si>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</si>
  <si>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</si>
  <si>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</si>
  <si>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</si>
  <si>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</si>
  <si>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</si>
  <si>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</si>
  <si>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</si>
  <si>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</si>
  <si>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</si>
  <si>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</si>
  <si>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</si>
  <si>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</si>
  <si>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</si>
  <si>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</si>
  <si>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</si>
  <si>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</si>
  <si>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</si>
  <si>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</si>
  <si>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</si>
  <si>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</si>
  <si>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</si>
  <si>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</si>
  <si>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</si>
  <si>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</si>
  <si>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</si>
  <si>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</si>
  <si>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</si>
  <si>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</si>
  <si>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</si>
  <si>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</si>
  <si>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</si>
  <si>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</si>
  <si>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</si>
  <si>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</si>
  <si>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</si>
  <si>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</si>
  <si>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</si>
  <si>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</si>
  <si>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</si>
  <si>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</si>
  <si>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</si>
  <si>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</si>
  <si>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</si>
  <si>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</si>
  <si>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</si>
  <si>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</si>
  <si>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</si>
  <si>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</si>
  <si>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</si>
  <si>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</si>
  <si>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</si>
  <si>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</si>
  <si>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</si>
  <si>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</si>
  <si>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</si>
  <si>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</si>
  <si>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</si>
  <si>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</si>
  <si>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</si>
  <si>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</si>
  <si>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</si>
  <si>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</si>
  <si>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</si>
  <si>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</si>
  <si>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</si>
  <si>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</si>
  <si>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</si>
  <si>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</si>
  <si>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</si>
  <si>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</si>
  <si>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</si>
  <si>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</si>
  <si>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</si>
  <si>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</si>
  <si>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</si>
  <si>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</si>
  <si>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</si>
  <si>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</si>
  <si>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</si>
  <si>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</si>
  <si>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</si>
  <si>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</si>
  <si>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</si>
  <si>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</si>
  <si>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</si>
  <si>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</si>
  <si>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</si>
  <si>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</si>
  <si>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</si>
  <si>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</si>
  <si>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</si>
  <si>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</si>
  <si>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</si>
  <si>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</si>
  <si>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</si>
  <si>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</si>
  <si>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</si>
  <si>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</si>
  <si>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</si>
  <si>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</si>
  <si>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</si>
  <si>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</si>
  <si>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</si>
  <si>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</si>
  <si>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</si>
  <si>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</si>
  <si>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</si>
  <si>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</si>
  <si>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</si>
  <si>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</si>
  <si>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</si>
  <si>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</si>
  <si>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</si>
  <si>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</si>
  <si>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</si>
  <si>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</si>
  <si>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</si>
  <si>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</si>
  <si>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</si>
  <si>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</si>
  <si>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</si>
  <si>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</si>
  <si>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</si>
  <si>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</si>
  <si>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</si>
  <si>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</si>
  <si>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</si>
  <si>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</si>
  <si>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</si>
  <si>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</si>
  <si>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</si>
  <si>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</si>
  <si>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</si>
  <si>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</si>
  <si>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</si>
  <si>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</si>
  <si>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</si>
  <si>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</si>
  <si>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</si>
  <si>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</si>
  <si>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</si>
  <si>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</si>
  <si>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</si>
  <si>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</si>
  <si>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</si>
  <si>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</si>
  <si>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</si>
  <si>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</si>
  <si>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</si>
  <si>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</si>
  <si>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</si>
  <si>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</si>
  <si>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</si>
  <si>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</si>
  <si>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</si>
  <si>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</si>
  <si>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</si>
  <si>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</si>
  <si>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</si>
  <si>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</si>
  <si>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</si>
  <si>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</si>
  <si>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</si>
  <si>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</si>
  <si>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</si>
  <si>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</si>
  <si>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</si>
  <si>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</si>
  <si>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</si>
  <si>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</si>
  <si>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</si>
  <si>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</si>
  <si>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</si>
  <si>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</si>
  <si>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</si>
  <si>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</si>
  <si>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</si>
  <si>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</si>
  <si>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</si>
  <si>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</si>
  <si>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</si>
  <si>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</si>
  <si>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</si>
  <si>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</si>
  <si>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</si>
  <si>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</si>
  <si>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</si>
  <si>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</si>
  <si>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</si>
  <si>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</si>
  <si>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</si>
  <si>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</si>
  <si>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</si>
  <si>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</si>
  <si>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</si>
  <si>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</si>
  <si>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</si>
  <si>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</si>
  <si>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</si>
  <si>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</si>
  <si>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</si>
  <si>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</si>
  <si>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</si>
  <si>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</si>
  <si>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</si>
  <si>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</si>
  <si>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</si>
  <si>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</si>
  <si>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</si>
  <si>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</si>
  <si>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</si>
  <si>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</si>
  <si>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</si>
  <si>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</si>
  <si>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</si>
  <si>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</si>
  <si>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</si>
  <si>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</si>
  <si>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</si>
  <si>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</si>
  <si>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</si>
  <si>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</si>
  <si>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</si>
  <si>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</si>
  <si>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</si>
  <si>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</si>
  <si>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</si>
  <si>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</si>
  <si>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</si>
  <si>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</si>
  <si>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</si>
  <si>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</si>
  <si>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</si>
  <si>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</si>
  <si>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</si>
  <si>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</si>
  <si>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</si>
  <si>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</si>
  <si>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</si>
  <si>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</si>
  <si>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</si>
  <si>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</si>
  <si>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</si>
  <si>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</si>
  <si>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</si>
  <si>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</si>
  <si>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</si>
  <si>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</si>
  <si>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</si>
  <si>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</si>
  <si>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</si>
  <si>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</si>
  <si>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</si>
  <si>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</si>
  <si>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</si>
  <si>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</si>
  <si>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</si>
  <si>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</si>
  <si>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</si>
  <si>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</si>
  <si>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</si>
  <si>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</si>
  <si>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</si>
  <si>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</si>
  <si>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</si>
  <si>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</si>
  <si>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</si>
  <si>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</si>
  <si>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</si>
  <si>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</si>
  <si>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</si>
  <si>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</si>
  <si>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</si>
  <si>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</si>
  <si>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</si>
  <si>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</si>
  <si>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</si>
  <si>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</si>
  <si>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</si>
  <si>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</si>
  <si>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</si>
  <si>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</si>
  <si>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</si>
  <si>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</si>
  <si>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</si>
  <si>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</si>
  <si>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</si>
  <si>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</si>
  <si>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</si>
  <si>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</si>
  <si>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</si>
  <si>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</si>
  <si>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</si>
  <si>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</si>
  <si>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</si>
  <si>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</si>
  <si>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</si>
  <si>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</si>
  <si>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</si>
  <si>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</si>
  <si>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</si>
  <si>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</si>
  <si>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</si>
  <si>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</si>
  <si>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</si>
  <si>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</si>
  <si>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</si>
  <si>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</si>
  <si>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</si>
  <si>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</si>
  <si>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</si>
  <si>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</si>
  <si>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</si>
  <si>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</si>
  <si>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</si>
  <si>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</si>
  <si>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</si>
  <si>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</si>
  <si>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</si>
  <si>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</si>
  <si>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</si>
  <si>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</si>
  <si>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</si>
  <si>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</si>
  <si>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</si>
  <si>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</si>
  <si>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</si>
  <si>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</si>
  <si>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</si>
  <si>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</si>
  <si>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</si>
  <si>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</si>
  <si>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</si>
  <si>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</si>
  <si>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</si>
  <si>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</si>
  <si>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</si>
  <si>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</si>
  <si>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</si>
  <si>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</si>
  <si>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</si>
  <si>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</si>
  <si>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</si>
  <si>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</si>
  <si>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</si>
  <si>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</si>
  <si>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</si>
  <si>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</si>
  <si>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</si>
  <si>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</si>
  <si>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</si>
  <si>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</si>
  <si>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</si>
  <si>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</si>
  <si>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</si>
  <si>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</si>
  <si>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</si>
  <si>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</si>
  <si>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</si>
  <si>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</si>
  <si>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</si>
  <si>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</si>
  <si>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</si>
  <si>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</si>
  <si>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</si>
  <si>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</si>
  <si>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</si>
  <si>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</si>
  <si>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</si>
  <si>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</si>
  <si>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</si>
  <si>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</si>
  <si>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</si>
  <si>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</si>
  <si>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</si>
  <si>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</si>
  <si>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</si>
  <si>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</si>
  <si>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</si>
  <si>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</si>
  <si>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</si>
  <si>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</si>
  <si>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</si>
  <si>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</si>
  <si>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</si>
  <si>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</si>
  <si>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</si>
  <si>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</si>
  <si>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</si>
  <si>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</si>
  <si>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</si>
  <si>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</si>
  <si>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</si>
  <si>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</si>
  <si>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</si>
  <si>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</si>
  <si>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</si>
  <si>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</si>
  <si>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</si>
  <si>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</si>
  <si>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</si>
  <si>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</si>
  <si>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</si>
  <si>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</si>
  <si>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</si>
  <si>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</si>
  <si>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</si>
  <si>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</si>
  <si>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</si>
  <si>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</si>
  <si>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</si>
  <si>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</si>
  <si>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</si>
  <si>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</si>
  <si>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</si>
  <si>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</si>
  <si>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</si>
  <si>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</si>
  <si>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</si>
  <si>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</si>
  <si>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</si>
  <si>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</si>
  <si>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</si>
  <si>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</si>
  <si>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</si>
  <si>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</si>
  <si>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</si>
  <si>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</si>
  <si>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</si>
  <si>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</si>
  <si>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</si>
  <si>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</si>
  <si>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</si>
  <si>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</si>
  <si>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</si>
  <si>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</si>
  <si>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</si>
  <si>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</si>
  <si>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</si>
  <si>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</si>
  <si>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</si>
  <si>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</si>
  <si>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</si>
  <si>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</si>
  <si>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</si>
  <si>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</si>
  <si>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</si>
  <si>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</si>
  <si>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</si>
  <si>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</si>
  <si>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</si>
  <si>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</si>
  <si>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</si>
  <si>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</si>
  <si>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</si>
  <si>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</si>
  <si>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</si>
  <si>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</si>
  <si>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</si>
  <si>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</si>
  <si>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</si>
  <si>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</si>
  <si>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</si>
  <si>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</si>
  <si>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</si>
  <si>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</si>
  <si>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</si>
  <si>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</si>
  <si>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</si>
  <si>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</si>
  <si>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</si>
  <si>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</si>
  <si>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</si>
  <si>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</si>
  <si>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</si>
  <si>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</si>
  <si>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</si>
  <si>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</si>
  <si>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</si>
  <si>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</si>
  <si>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</si>
  <si>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</si>
  <si>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</si>
  <si>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</si>
  <si>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</si>
  <si>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</si>
  <si>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</si>
  <si>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</si>
  <si>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</si>
  <si>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</si>
  <si>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</si>
  <si>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</si>
  <si>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</si>
  <si>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</si>
  <si>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</si>
  <si>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</si>
  <si>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</si>
  <si>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</si>
  <si>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</si>
  <si>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</si>
  <si>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</si>
  <si>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</si>
  <si>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</si>
  <si>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</si>
  <si>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</si>
  <si>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</si>
  <si>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</si>
  <si>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</si>
  <si>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</si>
  <si>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</si>
  <si>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</si>
  <si>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</si>
  <si>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</si>
  <si>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</si>
  <si>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</si>
  <si>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</si>
  <si>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</si>
  <si>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</si>
  <si>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</si>
  <si>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</si>
  <si>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</si>
  <si>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</si>
  <si>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</si>
  <si>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</si>
  <si>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</si>
  <si>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</si>
  <si>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</si>
  <si>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</si>
  <si>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</si>
  <si>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</si>
  <si>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</si>
  <si>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</si>
  <si>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</si>
  <si>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</si>
  <si>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</si>
  <si>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</si>
  <si>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</si>
  <si>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</si>
  <si>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</si>
  <si>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</si>
  <si>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</si>
  <si>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</si>
  <si>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</si>
  <si>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</si>
  <si>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</si>
  <si>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</si>
  <si>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</si>
  <si>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</si>
  <si>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</si>
  <si>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</si>
  <si>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</si>
  <si>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</si>
  <si>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</si>
  <si>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</si>
  <si>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</si>
  <si>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</si>
  <si>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</si>
  <si>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</si>
  <si>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</si>
  <si>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</si>
  <si>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</si>
  <si>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</si>
  <si>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</si>
  <si>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</si>
  <si>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</si>
  <si>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</si>
  <si>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</si>
  <si>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</si>
  <si>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</si>
  <si>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</si>
  <si>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</si>
  <si>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</si>
  <si>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</si>
  <si>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</si>
  <si>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</si>
  <si>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</si>
  <si>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</si>
  <si>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</si>
  <si>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</si>
  <si>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</si>
  <si>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</si>
  <si>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</si>
  <si>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</si>
  <si>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</si>
  <si>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</si>
  <si>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</si>
  <si>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</si>
  <si>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</si>
  <si>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</si>
  <si>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</si>
  <si>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</si>
  <si>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</si>
  <si>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</si>
  <si>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</si>
  <si>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</si>
  <si>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</si>
  <si>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</si>
  <si>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</si>
  <si>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</si>
  <si>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</si>
  <si>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</si>
  <si>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</si>
  <si>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</si>
  <si>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</si>
  <si>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</si>
  <si>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</si>
  <si>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</si>
  <si>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</si>
  <si>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</si>
  <si>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</si>
  <si>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</si>
  <si>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</si>
  <si>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</si>
  <si>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</si>
  <si>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</si>
  <si>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</si>
  <si>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</si>
  <si>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</si>
  <si>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</si>
  <si>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</si>
  <si>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</si>
  <si>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</si>
  <si>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</si>
  <si>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</si>
  <si>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</si>
  <si>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</si>
  <si>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</si>
  <si>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</si>
  <si>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</si>
  <si>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</si>
  <si>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</si>
  <si>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</si>
  <si>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</si>
  <si>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</si>
  <si>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</si>
  <si>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</si>
  <si>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</si>
  <si>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</si>
  <si>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</si>
  <si>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</si>
  <si>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</si>
  <si>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</si>
  <si>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</si>
  <si>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</si>
  <si>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</si>
  <si>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</si>
  <si>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</si>
  <si>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</si>
  <si>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</si>
  <si>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</si>
  <si>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</si>
  <si>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</si>
  <si>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</si>
  <si>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</si>
  <si>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</si>
  <si>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</si>
  <si>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</si>
  <si>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</si>
  <si>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</si>
  <si>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</si>
  <si>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</si>
  <si>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</si>
  <si>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</si>
  <si>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</si>
  <si>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</si>
  <si>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</si>
  <si>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</si>
  <si>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</si>
  <si>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</si>
  <si>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</si>
  <si>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</si>
  <si>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</si>
  <si>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</si>
  <si>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</si>
  <si>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</si>
  <si>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</si>
  <si>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</si>
  <si>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</si>
  <si>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</si>
  <si>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</si>
  <si>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</si>
  <si>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</si>
  <si>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</si>
  <si>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</si>
  <si>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</si>
  <si>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</si>
  <si>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</si>
  <si>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</si>
  <si>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</si>
  <si>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</si>
  <si>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</si>
  <si>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</si>
  <si>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</si>
  <si>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</si>
  <si>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</si>
  <si>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</si>
  <si>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</si>
  <si>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</si>
  <si>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</si>
  <si>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</si>
  <si>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</si>
  <si>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</si>
  <si>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</si>
  <si>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</si>
  <si>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</si>
  <si>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</si>
  <si>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</si>
  <si>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</si>
  <si>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</si>
  <si>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</si>
  <si>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</si>
  <si>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</si>
  <si>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</si>
  <si>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</si>
  <si>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</si>
  <si>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</si>
  <si>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</si>
  <si>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</si>
  <si>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</si>
  <si>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</si>
  <si>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</si>
  <si>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</si>
  <si>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</si>
  <si>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</si>
  <si>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</si>
  <si>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</si>
  <si>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</si>
  <si>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</si>
  <si>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</si>
  <si>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</si>
  <si>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</si>
  <si>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</si>
  <si>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</si>
  <si>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</si>
  <si>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</si>
  <si>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</si>
  <si>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</si>
  <si>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</si>
  <si>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</si>
  <si>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</si>
  <si>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</si>
  <si>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</si>
  <si>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</si>
  <si>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</si>
  <si>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</si>
  <si>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</si>
  <si>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</si>
  <si>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</si>
  <si>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</si>
  <si>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</si>
  <si>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</si>
  <si>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</si>
  <si>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</si>
  <si>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</si>
  <si>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</si>
  <si>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</si>
  <si>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</si>
  <si>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</si>
  <si>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</si>
  <si>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</si>
  <si>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</si>
  <si>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</si>
  <si>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</si>
  <si>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</si>
  <si>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</si>
  <si>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</si>
  <si>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</si>
  <si>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</si>
  <si>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</si>
  <si>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</si>
  <si>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</si>
  <si>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</si>
  <si>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</si>
  <si>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</si>
  <si>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</si>
  <si>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</si>
  <si>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</si>
  <si>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</si>
  <si>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</si>
  <si>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</si>
  <si>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</si>
  <si>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</si>
  <si>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</si>
  <si>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</si>
  <si>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</si>
  <si>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</si>
  <si>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</si>
  <si>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</si>
  <si>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</si>
  <si>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</si>
  <si>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</si>
  <si>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</si>
  <si>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</si>
  <si>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</si>
  <si>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</si>
  <si>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</si>
  <si>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</si>
  <si>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</si>
  <si>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</si>
  <si>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</si>
  <si>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</si>
  <si>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</si>
  <si>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</si>
  <si>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</si>
  <si>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</si>
  <si>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</si>
  <si>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</si>
  <si>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</si>
  <si>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</si>
  <si>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</si>
  <si>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</si>
  <si>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</si>
  <si>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</si>
  <si>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</si>
  <si>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</si>
  <si>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</si>
  <si>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</si>
  <si>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</si>
  <si>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</si>
  <si>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</si>
  <si>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</si>
  <si>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</si>
  <si>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</si>
  <si>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</si>
  <si>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</si>
  <si>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</si>
  <si>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</si>
  <si>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</si>
  <si>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</si>
  <si>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</si>
  <si>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</si>
  <si>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</si>
  <si>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</si>
  <si>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</si>
  <si>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</si>
  <si>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</si>
  <si>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</si>
  <si>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</si>
  <si>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</si>
  <si>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</si>
  <si>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</si>
  <si>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</si>
  <si>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</si>
  <si>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</si>
  <si>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</si>
  <si>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</si>
  <si>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</si>
  <si>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</si>
  <si>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</si>
  <si>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</si>
  <si>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</si>
  <si>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</si>
  <si>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</si>
  <si>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</si>
  <si>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</si>
  <si>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</si>
  <si>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</si>
  <si>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</si>
  <si>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</si>
  <si>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</si>
  <si>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</si>
  <si>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</si>
  <si>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</si>
  <si>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</si>
  <si>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</si>
  <si>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</si>
  <si>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</si>
  <si>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</si>
  <si>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</si>
  <si>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</si>
  <si>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</si>
  <si>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</si>
  <si>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</si>
  <si>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</si>
  <si>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</si>
  <si>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</si>
  <si>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</si>
  <si>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</si>
  <si>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</si>
  <si>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</si>
  <si>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</si>
  <si>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</si>
  <si>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</si>
  <si>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</si>
  <si>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</si>
  <si>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</si>
  <si>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</si>
  <si>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</si>
  <si>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</si>
  <si>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</si>
  <si>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</si>
  <si>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</si>
  <si>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</si>
  <si>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</si>
  <si>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</si>
  <si>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</si>
  <si>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</si>
  <si>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</si>
  <si>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</si>
  <si>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</si>
  <si>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</si>
  <si>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</si>
  <si>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</si>
  <si>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</si>
  <si>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</si>
  <si>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</si>
  <si>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</si>
  <si>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</si>
  <si>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</si>
  <si>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</si>
  <si>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</si>
  <si>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</si>
  <si>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</si>
  <si>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</si>
  <si>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</si>
  <si>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</si>
  <si>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</si>
  <si>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</si>
  <si>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</si>
  <si>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</si>
  <si>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</si>
  <si>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</si>
  <si>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</si>
  <si>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</si>
  <si>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</si>
  <si>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</si>
  <si>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</si>
  <si>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</si>
  <si>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</si>
  <si>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</si>
  <si>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</si>
  <si>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</si>
  <si>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</si>
  <si>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</si>
  <si>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</si>
  <si>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</si>
  <si>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</si>
  <si>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</si>
  <si>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</si>
  <si>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</si>
  <si>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</si>
  <si>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</si>
  <si>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</si>
  <si>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</si>
  <si>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</si>
  <si>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</si>
  <si>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</si>
  <si>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</si>
  <si>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</si>
  <si>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</si>
  <si>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</si>
  <si>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</si>
  <si>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</si>
  <si>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</si>
  <si>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</si>
  <si>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</si>
  <si>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</si>
  <si>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</si>
  <si>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</si>
  <si>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</si>
  <si>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</si>
  <si>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</si>
  <si>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</si>
  <si>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</si>
  <si>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</si>
  <si>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</si>
  <si>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</si>
  <si>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</si>
  <si>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</si>
  <si>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</si>
  <si>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</si>
  <si>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</si>
  <si>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</si>
  <si>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</si>
  <si>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</si>
  <si>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</si>
  <si>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</si>
  <si>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</si>
  <si>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</si>
  <si>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</si>
  <si>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</si>
  <si>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</si>
  <si>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</si>
  <si>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</si>
  <si>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</si>
  <si>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</si>
  <si>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</si>
  <si>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</si>
  <si>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</si>
  <si>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</si>
  <si>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</si>
  <si>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</si>
  <si>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</si>
  <si>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</si>
  <si>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</si>
  <si>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</si>
  <si>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</si>
  <si>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</si>
  <si>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</si>
  <si>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</si>
  <si>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</si>
  <si>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</si>
  <si>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</si>
  <si>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</si>
  <si>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</si>
  <si>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</si>
  <si>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</si>
  <si>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</si>
  <si>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</si>
  <si>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</si>
  <si>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</si>
  <si>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</si>
  <si>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</si>
  <si>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</si>
  <si>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</si>
  <si>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</si>
  <si>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</si>
  <si>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</si>
  <si>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</si>
  <si>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</si>
  <si>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</si>
  <si>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</si>
  <si>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</si>
  <si>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</si>
  <si>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</si>
  <si>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</si>
  <si>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</si>
  <si>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</si>
  <si>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</si>
  <si>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</si>
  <si>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</si>
  <si>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</si>
  <si>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</si>
  <si>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</si>
  <si>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</si>
  <si>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</si>
  <si>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</si>
  <si>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</si>
  <si>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</si>
  <si>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</si>
  <si>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</si>
  <si>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</si>
  <si>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</si>
  <si>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</si>
  <si>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</si>
  <si>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</si>
  <si>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</si>
  <si>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</si>
  <si>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</si>
  <si>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</si>
  <si>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</si>
  <si>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</si>
  <si>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</si>
  <si>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</si>
  <si>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</si>
  <si>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</si>
  <si>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</si>
  <si>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</si>
  <si>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</si>
  <si>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</si>
  <si>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</si>
  <si>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</si>
  <si>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</si>
  <si>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</si>
  <si>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</si>
  <si>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</si>
  <si>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</si>
  <si>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</si>
  <si>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</si>
  <si>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</si>
  <si>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</si>
  <si>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</si>
  <si>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</si>
  <si>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</si>
  <si>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</si>
  <si>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</si>
  <si>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</si>
  <si>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</si>
  <si>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</si>
  <si>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</si>
  <si>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</si>
  <si>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</si>
  <si>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</si>
  <si>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</si>
  <si>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</si>
  <si>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</si>
  <si>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</si>
  <si>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</si>
  <si>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</si>
  <si>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</si>
  <si>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</si>
  <si>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</si>
  <si>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</si>
  <si>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</si>
  <si>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</si>
  <si>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</si>
  <si>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</si>
  <si>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</si>
  <si>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</si>
  <si>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</si>
  <si>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</si>
  <si>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</si>
  <si>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</si>
  <si>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</si>
  <si>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</si>
  <si>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</si>
  <si>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</si>
  <si>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</si>
  <si>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</si>
  <si>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</si>
  <si>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</si>
  <si>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</si>
  <si>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</si>
  <si>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</si>
  <si>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</si>
  <si>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</si>
  <si>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</si>
  <si>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</si>
  <si>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</si>
  <si>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</si>
  <si>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</si>
  <si>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</si>
  <si>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</si>
  <si>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</si>
  <si>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</si>
  <si>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</si>
  <si>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</si>
  <si>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</si>
  <si>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</si>
  <si>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</si>
  <si>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</si>
  <si>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</si>
  <si>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</si>
  <si>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</si>
  <si>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</si>
  <si>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</si>
  <si>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</si>
  <si>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</si>
  <si>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</si>
  <si>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</si>
  <si>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</si>
  <si>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</si>
  <si>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</si>
  <si>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</si>
  <si>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</si>
  <si>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</si>
  <si>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</si>
  <si>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</si>
  <si>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</si>
  <si>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</si>
  <si>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</si>
  <si>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</si>
  <si>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</si>
  <si>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</si>
  <si>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</si>
  <si>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</si>
  <si>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</si>
  <si>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</si>
  <si>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</si>
  <si>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</si>
  <si>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</si>
  <si>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</si>
  <si>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</si>
  <si>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</si>
  <si>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</si>
  <si>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</si>
  <si>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</si>
  <si>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</si>
  <si>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</si>
  <si>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</si>
  <si>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</si>
  <si>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</si>
  <si>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</si>
  <si>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</si>
  <si>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</si>
  <si>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</si>
  <si>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</si>
  <si>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</si>
  <si>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</si>
  <si>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</si>
  <si>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</si>
  <si>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</si>
  <si>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</si>
  <si>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</si>
  <si>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</si>
  <si>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</si>
  <si>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</si>
  <si>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</si>
  <si>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</si>
  <si>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</si>
  <si>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</si>
  <si>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</si>
  <si>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</si>
  <si>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</si>
  <si>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</si>
  <si>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</si>
  <si>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</si>
  <si>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</si>
  <si>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</si>
  <si>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</si>
  <si>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</si>
  <si>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</si>
  <si>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</si>
  <si>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</si>
  <si>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</si>
  <si>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</si>
  <si>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</si>
  <si>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</si>
  <si>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</si>
  <si>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</si>
  <si>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</si>
  <si>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</si>
  <si>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</si>
  <si>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</si>
  <si>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</si>
  <si>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</si>
  <si>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</si>
  <si>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</si>
  <si>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</si>
  <si>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</si>
  <si>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</si>
  <si>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</si>
  <si>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</si>
  <si>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</si>
  <si>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</si>
  <si>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</si>
  <si>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</si>
  <si>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</si>
  <si>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</si>
  <si>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</si>
  <si>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</si>
  <si>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</si>
  <si>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</si>
  <si>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</si>
  <si>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</si>
  <si>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</si>
  <si>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</si>
  <si>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</si>
  <si>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</si>
  <si>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</si>
  <si>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</si>
  <si>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</si>
  <si>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</si>
  <si>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</si>
  <si>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</si>
  <si>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</si>
  <si>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</si>
  <si>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</si>
  <si>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</si>
  <si>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</si>
  <si>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</si>
  <si>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</si>
  <si>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</si>
  <si>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</si>
  <si>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</si>
  <si>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</si>
  <si>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</si>
  <si>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</si>
  <si>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</si>
  <si>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</si>
  <si>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</si>
  <si>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</si>
  <si>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</si>
  <si>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</si>
  <si>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</si>
  <si>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</si>
  <si>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</si>
  <si>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</si>
  <si>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</si>
  <si>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</si>
  <si>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</si>
  <si>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</si>
  <si>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</si>
  <si>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</si>
  <si>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</si>
  <si>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</si>
  <si>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</si>
  <si>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</si>
  <si>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</si>
  <si>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</si>
  <si>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</si>
  <si>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</si>
  <si>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</si>
  <si>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</si>
  <si>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</si>
  <si>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</si>
  <si>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</si>
  <si>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</si>
  <si>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</si>
  <si>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</si>
  <si>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</si>
  <si>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</si>
  <si>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</si>
  <si>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</si>
  <si>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</si>
  <si>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</si>
  <si>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</si>
  <si>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</si>
  <si>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</si>
  <si>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</si>
  <si>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</si>
  <si>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</si>
  <si>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</si>
  <si>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</si>
  <si>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</si>
  <si>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</si>
  <si>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</si>
  <si>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</si>
  <si>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</si>
  <si>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</si>
  <si>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</si>
  <si>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</si>
  <si>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</si>
  <si>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</si>
  <si>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</si>
  <si>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</si>
  <si>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</si>
  <si>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</si>
  <si>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</si>
  <si>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</si>
  <si>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</si>
  <si>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</si>
  <si>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</si>
  <si>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</si>
  <si>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</si>
  <si>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</si>
  <si>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</si>
  <si>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</si>
  <si>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</si>
  <si>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</si>
  <si>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</si>
  <si>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</si>
  <si>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</si>
  <si>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</si>
  <si>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</si>
  <si>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</si>
  <si>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</si>
  <si>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</si>
  <si>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</si>
  <si>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</si>
  <si>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</si>
  <si>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</si>
  <si>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</si>
  <si>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</si>
  <si>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</si>
  <si>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</si>
  <si>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</si>
  <si>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</si>
  <si>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</si>
  <si>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</si>
  <si>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</si>
  <si>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</si>
  <si>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</si>
  <si>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</si>
  <si>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</si>
  <si>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</si>
  <si>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</si>
  <si>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</si>
  <si>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</si>
  <si>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</si>
  <si>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</si>
  <si>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</si>
  <si>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</si>
  <si>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</si>
  <si>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</si>
  <si>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</si>
  <si>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</si>
  <si>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</si>
  <si>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</si>
  <si>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</si>
  <si>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</si>
  <si>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</si>
  <si>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</si>
  <si>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</si>
  <si>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</si>
  <si>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</si>
  <si>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</si>
  <si>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</si>
  <si>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</si>
  <si>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</si>
  <si>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</si>
  <si>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</si>
  <si>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</si>
  <si>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</si>
  <si>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</si>
  <si>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</si>
  <si>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</si>
  <si>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</si>
  <si>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</si>
  <si>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</si>
  <si>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</si>
  <si>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</si>
  <si>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</si>
  <si>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</si>
  <si>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</si>
  <si>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</si>
  <si>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</si>
  <si>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</si>
  <si>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</si>
  <si>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</si>
  <si>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</si>
  <si>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</si>
  <si>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</si>
  <si>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</si>
  <si>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</si>
  <si>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</si>
  <si>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</si>
  <si>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</si>
  <si>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</si>
  <si>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</si>
  <si>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</si>
  <si>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</si>
  <si>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</si>
  <si>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</si>
  <si>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</si>
  <si>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</si>
  <si>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</si>
  <si>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</si>
  <si>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</si>
  <si>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</si>
  <si>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</si>
  <si>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</si>
  <si>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</si>
  <si>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</si>
  <si>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</si>
  <si>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</si>
  <si>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</si>
  <si>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</si>
  <si>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</si>
  <si>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</si>
  <si>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</si>
  <si>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</si>
  <si>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</si>
  <si>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</si>
  <si>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</si>
  <si>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</si>
  <si>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</si>
  <si>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</si>
  <si>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</si>
  <si>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</si>
  <si>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</si>
  <si>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</si>
  <si>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</si>
  <si>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</si>
  <si>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</si>
  <si>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</si>
  <si>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</si>
  <si>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</si>
  <si>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</si>
  <si>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</si>
  <si>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</si>
  <si>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</si>
  <si>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</si>
  <si>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</si>
  <si>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</si>
  <si>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</si>
  <si>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</si>
  <si>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</si>
  <si>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</si>
  <si>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</si>
  <si>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</si>
  <si>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</si>
  <si>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</si>
  <si>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</si>
  <si>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</si>
  <si>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</si>
  <si>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</si>
  <si>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</si>
  <si>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</si>
  <si>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</si>
  <si>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</si>
  <si>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</si>
  <si>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</si>
  <si>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</si>
  <si>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</si>
  <si>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</si>
  <si>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</si>
  <si>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</si>
  <si>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</si>
  <si>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</si>
  <si>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</si>
  <si>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</si>
  <si>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</si>
  <si>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</si>
  <si>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</si>
  <si>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</si>
  <si>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</si>
  <si>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</si>
  <si>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</si>
  <si>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</si>
  <si>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</si>
  <si>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</si>
  <si>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</si>
  <si>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</si>
  <si>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</si>
  <si>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</si>
  <si>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</si>
  <si>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</si>
  <si>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</si>
  <si>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</si>
  <si>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</si>
  <si>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</si>
  <si>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</si>
  <si>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</si>
  <si>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</si>
  <si>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</si>
  <si>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</si>
  <si>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</si>
  <si>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</si>
  <si>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</si>
  <si>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</si>
  <si>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</si>
  <si>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</si>
  <si>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</si>
  <si>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</si>
  <si>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</si>
  <si>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</si>
  <si>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</si>
  <si>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</si>
  <si>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</si>
  <si>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</si>
  <si>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</si>
  <si>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</si>
  <si>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</si>
  <si>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</si>
  <si>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</si>
  <si>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</si>
  <si>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</si>
  <si>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</si>
  <si>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</si>
  <si>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</si>
  <si>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</si>
  <si>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</si>
  <si>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</si>
  <si>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</si>
  <si>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</si>
  <si>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</si>
  <si>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</si>
  <si>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</si>
  <si>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</si>
  <si>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</si>
  <si>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</si>
  <si>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</si>
  <si>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</si>
  <si>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</si>
  <si>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</si>
  <si>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</si>
  <si>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</si>
  <si>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</si>
  <si>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</si>
  <si>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</si>
  <si>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</si>
  <si>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</si>
  <si>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</si>
  <si>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</si>
  <si>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</si>
  <si>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</si>
  <si>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</si>
  <si>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</si>
  <si>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</si>
  <si>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</si>
  <si>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</si>
  <si>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</si>
  <si>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</si>
  <si>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</si>
  <si>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</si>
  <si>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</si>
  <si>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</si>
  <si>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</si>
  <si>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</si>
  <si>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</si>
  <si>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</si>
  <si>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</si>
  <si>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</si>
  <si>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</si>
  <si>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</si>
  <si>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</si>
  <si>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</si>
  <si>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</si>
  <si>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</si>
  <si>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</si>
  <si>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</si>
  <si>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</si>
  <si>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</si>
  <si>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</si>
  <si>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</si>
  <si>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</si>
  <si>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</si>
  <si>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</si>
  <si>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</si>
  <si>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</si>
  <si>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</si>
  <si>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</si>
  <si>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</si>
  <si>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</si>
  <si>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</si>
  <si>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</si>
  <si>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</si>
  <si>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</si>
  <si>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</si>
  <si>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</si>
  <si>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</si>
  <si>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</si>
  <si>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</si>
  <si>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</si>
  <si>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</si>
  <si>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</si>
  <si>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</si>
  <si>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</si>
  <si>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</si>
  <si>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</si>
  <si>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</si>
  <si>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</si>
  <si>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</si>
  <si>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</si>
  <si>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</si>
  <si>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</si>
  <si>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</si>
  <si>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</si>
  <si>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</si>
  <si>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</si>
  <si>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</si>
  <si>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</si>
  <si>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</si>
  <si>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</si>
  <si>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</si>
  <si>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</si>
  <si>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</si>
  <si>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</si>
  <si>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</si>
  <si>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</si>
  <si>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</si>
  <si>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</si>
  <si>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</si>
  <si>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</si>
  <si>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</si>
  <si>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</si>
  <si>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</si>
  <si>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</si>
  <si>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</si>
  <si>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</si>
  <si>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</si>
  <si>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</si>
  <si>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</si>
  <si>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</si>
  <si>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</si>
  <si>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</si>
  <si>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</si>
  <si>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</si>
  <si>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</si>
  <si>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</si>
  <si>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</si>
  <si>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</si>
  <si>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</si>
  <si>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</si>
  <si>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</si>
  <si>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</si>
  <si>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</si>
  <si>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</si>
  <si>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</si>
  <si>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</si>
  <si>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</si>
  <si>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</si>
  <si>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</si>
  <si>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</si>
  <si>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</si>
  <si>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</si>
  <si>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</si>
  <si>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</si>
  <si>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</si>
  <si>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</si>
  <si>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</si>
  <si>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</si>
  <si>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</si>
  <si>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</si>
  <si>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</si>
  <si>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</si>
  <si>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</si>
  <si>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</si>
  <si>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</si>
  <si>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</si>
  <si>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</si>
  <si>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</si>
  <si>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</si>
  <si>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</si>
  <si>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</si>
  <si>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</si>
  <si>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</si>
  <si>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</si>
  <si>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</si>
  <si>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</si>
  <si>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</si>
  <si>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</si>
  <si>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</si>
  <si>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</si>
  <si>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</si>
  <si>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</si>
  <si>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</si>
  <si>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</si>
  <si>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</si>
  <si>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</si>
  <si>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</si>
  <si>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</si>
  <si>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</si>
  <si>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</si>
  <si>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</si>
  <si>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</si>
  <si>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</si>
  <si>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</si>
  <si>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</si>
  <si>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</si>
  <si>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</si>
  <si>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</si>
  <si>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</si>
  <si>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</si>
  <si>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</si>
  <si>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</si>
  <si>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</si>
  <si>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</si>
  <si>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</si>
  <si>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</si>
  <si>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</si>
  <si>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</si>
  <si>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</si>
  <si>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</si>
  <si>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</si>
  <si>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</si>
  <si>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</si>
  <si>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</si>
  <si>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</si>
  <si>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</si>
  <si>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</si>
  <si>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</si>
  <si>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</si>
  <si>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</si>
  <si>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</si>
  <si>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</si>
  <si>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</si>
  <si>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</si>
  <si>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</si>
  <si>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</si>
  <si>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</si>
  <si>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</si>
  <si>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</si>
  <si>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</si>
  <si>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</si>
  <si>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</si>
  <si>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</si>
  <si>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</si>
  <si>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</si>
  <si>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</si>
  <si>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</si>
  <si>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</si>
  <si>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</si>
  <si>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</si>
  <si>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</si>
  <si>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</si>
  <si>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</si>
  <si>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</si>
  <si>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</si>
  <si>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</si>
  <si>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</si>
  <si>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</si>
  <si>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</si>
  <si>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</si>
  <si>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</si>
  <si>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</si>
  <si>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</si>
  <si>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</si>
  <si>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</si>
  <si>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</si>
  <si>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</si>
  <si>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</si>
  <si>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</si>
  <si>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</si>
  <si>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</si>
  <si>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</si>
  <si>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</si>
  <si>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</si>
  <si>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</si>
  <si>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</si>
  <si>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</si>
  <si>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</si>
  <si>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</si>
  <si>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</si>
  <si>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</si>
  <si>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</si>
  <si>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</si>
  <si>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</si>
  <si>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</si>
  <si>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</si>
  <si>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</si>
  <si>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</si>
  <si>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</si>
  <si>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</si>
  <si>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</si>
  <si>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</si>
  <si>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</si>
  <si>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</si>
  <si>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</si>
  <si>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</si>
  <si>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</si>
  <si>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</si>
  <si>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</si>
  <si>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</si>
  <si>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</si>
  <si>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</si>
  <si>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</si>
  <si>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</si>
  <si>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</si>
  <si>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</si>
  <si>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</si>
  <si>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</si>
  <si>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</si>
  <si>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</si>
  <si>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</si>
  <si>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</si>
  <si>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</si>
  <si>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</si>
  <si>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</si>
  <si>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</si>
  <si>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</si>
  <si>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</si>
  <si>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</si>
  <si>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</si>
  <si>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</si>
  <si>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</si>
  <si>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</si>
  <si>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</si>
  <si>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</si>
  <si>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</si>
  <si>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</si>
  <si>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</si>
  <si>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</si>
  <si>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</si>
  <si>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</si>
  <si>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</si>
  <si>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</si>
  <si>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</si>
  <si>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</si>
  <si>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</si>
  <si>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</si>
  <si>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</si>
  <si>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</si>
  <si>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</si>
  <si>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</si>
  <si>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</si>
  <si>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</si>
  <si>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</si>
  <si>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</si>
  <si>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</si>
  <si>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</si>
  <si>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</si>
  <si>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</si>
  <si>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</si>
  <si>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</si>
  <si>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</si>
  <si>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</si>
  <si>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</si>
  <si>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</si>
  <si>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</si>
  <si>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</si>
  <si>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</si>
  <si>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</si>
  <si>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</si>
  <si>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</si>
  <si>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</si>
  <si>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</si>
  <si>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</si>
  <si>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</si>
  <si>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</si>
  <si>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</si>
  <si>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</si>
  <si>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</si>
  <si>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</si>
  <si>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</si>
  <si>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</si>
  <si>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</si>
  <si>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</si>
  <si>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</si>
  <si>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</si>
  <si>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</si>
  <si>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</si>
  <si>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</si>
  <si>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</si>
  <si>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</si>
  <si>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</si>
  <si>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</si>
  <si>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</si>
  <si>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</si>
  <si>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</si>
  <si>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</si>
  <si>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</si>
  <si>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</si>
  <si>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</si>
  <si>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</si>
  <si>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</si>
  <si>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</si>
  <si>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</si>
  <si>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</si>
  <si>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</si>
  <si>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</si>
  <si>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</si>
  <si>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</si>
  <si>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</si>
  <si>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</si>
  <si>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</si>
  <si>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</si>
  <si>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</si>
  <si>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</si>
  <si>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</si>
  <si>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</si>
  <si>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</si>
  <si>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</si>
  <si>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</si>
  <si>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</si>
  <si>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</si>
  <si>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</si>
  <si>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</si>
  <si>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</si>
  <si>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</si>
  <si>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</si>
  <si>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</si>
  <si>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</si>
  <si>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</si>
  <si>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</si>
  <si>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</si>
  <si>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</si>
  <si>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</si>
  <si>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</si>
  <si>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</si>
  <si>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</si>
  <si>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</si>
  <si>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</si>
  <si>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</si>
  <si>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</si>
  <si>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</si>
  <si>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</si>
  <si>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</si>
  <si>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</si>
  <si>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</si>
  <si>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</si>
  <si>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</si>
  <si>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</si>
  <si>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</si>
  <si>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</si>
  <si>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</si>
  <si>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</si>
  <si>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</si>
  <si>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</si>
  <si>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</si>
  <si>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</si>
  <si>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</si>
  <si>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</si>
  <si>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</si>
  <si>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</si>
  <si>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</si>
  <si>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</si>
  <si>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</si>
  <si>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</si>
  <si>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</si>
  <si>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</si>
  <si>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</si>
  <si>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</si>
  <si>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</si>
  <si>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</si>
  <si>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</si>
  <si>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</si>
  <si>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</si>
  <si>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</si>
  <si>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</si>
  <si>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</si>
  <si>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</si>
  <si>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</si>
  <si>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</si>
  <si>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</si>
  <si>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</si>
  <si>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</si>
  <si>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</si>
  <si>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</si>
  <si>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</si>
  <si>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</si>
  <si>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</si>
  <si>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</si>
  <si>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</si>
  <si>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</si>
  <si>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</si>
  <si>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</si>
  <si>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</si>
  <si>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</si>
  <si>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</si>
  <si>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</si>
  <si>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</si>
  <si>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</si>
  <si>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</si>
  <si>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</si>
  <si>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</si>
  <si>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</si>
  <si>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</si>
  <si>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</si>
  <si>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</si>
  <si>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</si>
  <si>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</si>
  <si>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</si>
  <si>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</si>
  <si>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</si>
  <si>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</si>
  <si>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</si>
  <si>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</si>
  <si>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</si>
  <si>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</si>
  <si>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</si>
  <si>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</si>
  <si>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</si>
  <si>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</si>
  <si>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</si>
  <si>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</si>
  <si>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</si>
  <si>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</si>
  <si>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</si>
  <si>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</si>
  <si>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</si>
  <si>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</si>
  <si>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</si>
  <si>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</si>
  <si>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</si>
  <si>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</si>
  <si>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</si>
  <si>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</si>
  <si>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</si>
  <si>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</si>
  <si>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</si>
  <si>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</si>
  <si>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</si>
  <si>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</si>
  <si>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</si>
  <si>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</si>
  <si>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</si>
  <si>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</si>
  <si>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</si>
  <si>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</si>
  <si>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</si>
  <si>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</si>
  <si>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</si>
  <si>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</si>
  <si>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</si>
  <si>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</si>
  <si>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</si>
  <si>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</si>
  <si>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</si>
  <si>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</si>
  <si>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</si>
  <si>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</si>
  <si>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</si>
  <si>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</si>
  <si>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</si>
  <si>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</si>
  <si>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</si>
  <si>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</si>
  <si>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</si>
  <si>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</si>
  <si>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</si>
  <si>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</si>
  <si>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</si>
  <si>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</si>
  <si>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</si>
  <si>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</si>
  <si>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</si>
  <si>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</si>
  <si>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</si>
  <si>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</si>
  <si>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</si>
  <si>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</si>
  <si>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</si>
  <si>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</si>
  <si>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</si>
  <si>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</si>
  <si>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</si>
  <si>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</si>
  <si>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</si>
  <si>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</si>
  <si>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</si>
  <si>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</si>
  <si>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</si>
  <si>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</si>
  <si>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</si>
  <si>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</si>
  <si>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</si>
  <si>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</si>
  <si>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</si>
  <si>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</si>
  <si>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</si>
  <si>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</si>
  <si>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</si>
  <si>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</si>
  <si>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</si>
  <si>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</si>
  <si>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</si>
  <si>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</si>
  <si>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</si>
  <si>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</si>
  <si>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</si>
  <si>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</si>
  <si>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</si>
  <si>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</si>
  <si>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</si>
  <si>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</si>
  <si>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</si>
  <si>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</si>
  <si>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</si>
  <si>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</si>
  <si>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</si>
  <si>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</si>
  <si>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</si>
  <si>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</si>
  <si>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</si>
  <si>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</si>
  <si>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</si>
  <si>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</si>
  <si>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</si>
  <si>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</si>
  <si>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</si>
  <si>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</si>
  <si>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</si>
  <si>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</si>
  <si>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</si>
  <si>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</si>
  <si>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</si>
  <si>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</si>
  <si>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</si>
  <si>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</si>
  <si>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</si>
  <si>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</si>
  <si>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</si>
  <si>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</si>
  <si>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</si>
  <si>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</si>
  <si>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</si>
  <si>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</si>
  <si>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</si>
  <si>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</si>
  <si>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</si>
  <si>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</si>
  <si>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</si>
  <si>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</si>
  <si>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</si>
  <si>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</si>
  <si>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</si>
  <si>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</si>
  <si>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</si>
  <si>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</si>
  <si>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</si>
  <si>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</si>
  <si>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</si>
  <si>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</si>
  <si>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</si>
  <si>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</si>
  <si>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</si>
  <si>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</si>
  <si>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</si>
  <si>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</si>
  <si>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</si>
  <si>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</si>
  <si>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</si>
  <si>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</si>
  <si>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</si>
  <si>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</si>
  <si>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</si>
  <si>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</si>
  <si>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</si>
  <si>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</si>
  <si>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</si>
  <si>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</si>
  <si>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</si>
  <si>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</si>
  <si>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</si>
  <si>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</si>
  <si>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</si>
  <si>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</si>
  <si>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</si>
  <si>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</si>
  <si>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</si>
  <si>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</si>
  <si>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</si>
  <si>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</si>
  <si>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</si>
  <si>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</si>
  <si>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</si>
  <si>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</si>
  <si>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</si>
  <si>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</si>
  <si>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</si>
  <si>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</si>
  <si>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</si>
  <si>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</si>
  <si>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</si>
  <si>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</si>
  <si>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</si>
  <si>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</si>
  <si>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</si>
  <si>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</si>
  <si>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</si>
  <si>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</si>
  <si>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</si>
  <si>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</si>
  <si>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</si>
  <si>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</si>
  <si>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</si>
  <si>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</si>
  <si>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</si>
  <si>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</si>
  <si>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</si>
  <si>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</si>
  <si>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</si>
  <si>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</si>
  <si>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</si>
  <si>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</si>
  <si>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</si>
  <si>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</si>
  <si>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</si>
  <si>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</si>
  <si>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</si>
  <si>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</si>
  <si>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</si>
  <si>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</si>
  <si>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</si>
  <si>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</si>
  <si>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</si>
  <si>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</si>
  <si>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</si>
  <si>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</si>
  <si>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</si>
  <si>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</si>
  <si>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</si>
  <si>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</si>
  <si>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</si>
  <si>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</si>
  <si>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</si>
  <si>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</si>
  <si>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</si>
  <si>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</si>
  <si>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</si>
  <si>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</si>
  <si>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</si>
  <si>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</si>
  <si>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</si>
  <si>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</si>
  <si>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</si>
  <si>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</si>
  <si>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</si>
  <si>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</si>
  <si>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</si>
  <si>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</si>
  <si>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</si>
  <si>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</si>
  <si>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</si>
  <si>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</si>
  <si>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</si>
  <si>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</si>
  <si>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</si>
  <si>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</si>
  <si>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</si>
  <si>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</si>
  <si>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</si>
  <si>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</si>
  <si>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</si>
  <si>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</si>
  <si>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</si>
  <si>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</si>
  <si>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</si>
  <si>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</si>
  <si>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</si>
  <si>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</si>
  <si>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</si>
  <si>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</si>
  <si>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</si>
  <si>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</si>
  <si>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</si>
  <si>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</si>
  <si>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</si>
  <si>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</si>
  <si>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</si>
  <si>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</si>
  <si>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</si>
  <si>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</si>
  <si>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</si>
  <si>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</si>
  <si>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</si>
  <si>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</si>
  <si>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</si>
  <si>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</si>
  <si>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</si>
  <si>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</si>
  <si>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</si>
  <si>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</si>
  <si>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</si>
  <si>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</si>
  <si>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</si>
  <si>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</si>
  <si>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</si>
  <si>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</si>
  <si>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</si>
  <si>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</si>
  <si>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</si>
  <si>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</si>
  <si>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</si>
  <si>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</si>
  <si>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</si>
  <si>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</si>
  <si>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</si>
  <si>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</si>
  <si>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</si>
  <si>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</si>
  <si>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</si>
  <si>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</si>
  <si>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</si>
  <si>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</si>
  <si>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</si>
  <si>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</si>
  <si>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</si>
  <si>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</si>
  <si>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</si>
  <si>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</si>
  <si>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</si>
  <si>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</si>
  <si>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</si>
  <si>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</si>
  <si>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</si>
  <si>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</si>
  <si>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</si>
  <si>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</si>
  <si>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</si>
  <si>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</si>
  <si>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</si>
  <si>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</si>
  <si>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</si>
  <si>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</si>
  <si>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</si>
  <si>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</si>
  <si>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</si>
  <si>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</si>
  <si>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</si>
  <si>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</si>
  <si>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</si>
  <si>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</si>
  <si>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</si>
  <si>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</si>
  <si>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</si>
  <si>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</si>
  <si>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</si>
  <si>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</si>
  <si>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</si>
  <si>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</si>
  <si>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</si>
  <si>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</si>
  <si>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</si>
  <si>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</si>
  <si>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</si>
  <si>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</si>
  <si>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</si>
  <si>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</si>
  <si>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</si>
  <si>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</si>
  <si>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</si>
  <si>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</si>
  <si>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</si>
  <si>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</si>
  <si>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</si>
  <si>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</si>
  <si>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</si>
  <si>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</si>
  <si>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</si>
  <si>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</si>
  <si>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</si>
  <si>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</si>
  <si>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</si>
  <si>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</si>
  <si>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</si>
  <si>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</si>
  <si>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</si>
  <si>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</si>
  <si>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</si>
  <si>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</si>
  <si>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</si>
  <si>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</si>
  <si>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</si>
  <si>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</si>
  <si>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</si>
  <si>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</si>
  <si>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</si>
  <si>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</si>
  <si>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</si>
  <si>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</si>
  <si>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</si>
  <si>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</si>
  <si>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</si>
  <si>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</si>
  <si>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</si>
  <si>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</si>
  <si>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</si>
  <si>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</si>
  <si>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</si>
  <si>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</si>
  <si>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</si>
  <si>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</si>
  <si>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</si>
  <si>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</si>
  <si>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</si>
  <si>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</si>
  <si>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</si>
  <si>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</si>
  <si>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</si>
  <si>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</si>
  <si>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</si>
  <si>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</si>
  <si>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</si>
  <si>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</si>
  <si>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</si>
  <si>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</si>
  <si>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</si>
  <si>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</si>
  <si>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</si>
  <si>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</si>
  <si>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</si>
  <si>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</si>
  <si>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</si>
  <si>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</si>
  <si>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</si>
  <si>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</si>
  <si>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</si>
  <si>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</si>
  <si>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</si>
  <si>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</si>
  <si>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</si>
  <si>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</si>
  <si>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</si>
  <si>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</si>
  <si>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</si>
  <si>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</si>
  <si>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</si>
  <si>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</si>
  <si>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</si>
  <si>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</si>
  <si>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</si>
  <si>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</si>
  <si>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</si>
  <si>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</si>
  <si>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</si>
  <si>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</si>
  <si>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</si>
  <si>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</si>
  <si>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</si>
  <si>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</si>
  <si>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</si>
  <si>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</si>
  <si>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</si>
  <si>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</si>
  <si>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</si>
  <si>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</si>
  <si>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</si>
  <si>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</si>
  <si>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</si>
  <si>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</si>
  <si>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</si>
  <si>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</si>
  <si>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</si>
  <si>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</si>
  <si>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</si>
  <si>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</si>
  <si>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</si>
  <si>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</si>
  <si>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</si>
  <si>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</si>
  <si>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</si>
  <si>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</si>
  <si>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</si>
  <si>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</si>
  <si>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</si>
  <si>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</si>
  <si>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</si>
  <si>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</si>
  <si>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</si>
  <si>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</si>
  <si>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</si>
  <si>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</si>
  <si>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</si>
  <si>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</si>
  <si>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</si>
  <si>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</si>
  <si>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</si>
  <si>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</si>
  <si>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</si>
  <si>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</si>
  <si>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</si>
  <si>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</si>
  <si>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</si>
  <si>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</si>
  <si>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</si>
  <si>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</si>
  <si>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</si>
  <si>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</si>
  <si>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</si>
  <si>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</si>
  <si>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</si>
  <si>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</si>
  <si>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</si>
  <si>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</si>
  <si>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</si>
  <si>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</si>
  <si>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</si>
  <si>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</si>
  <si>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</si>
  <si>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</si>
  <si>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</si>
  <si>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</si>
  <si>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</si>
  <si>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</si>
  <si>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</si>
  <si>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</si>
  <si>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</si>
  <si>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</si>
  <si>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</si>
  <si>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</si>
  <si>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</si>
  <si>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</si>
  <si>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</si>
  <si>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</si>
  <si>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</si>
  <si>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</si>
  <si>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</si>
  <si>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</si>
  <si>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</si>
  <si>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</si>
  <si>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</si>
  <si>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</si>
  <si>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</si>
  <si>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</si>
  <si>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</si>
  <si>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</si>
  <si>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</si>
  <si>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</si>
  <si>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</si>
  <si>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</si>
  <si>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</si>
  <si>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</si>
  <si>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</si>
  <si>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</si>
  <si>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</si>
  <si>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</si>
  <si>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</si>
  <si>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</si>
  <si>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</si>
  <si>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</si>
  <si>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</si>
  <si>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</si>
  <si>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</si>
  <si>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</si>
  <si>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</si>
  <si>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</si>
  <si>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</si>
  <si>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</si>
  <si>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</si>
  <si>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</si>
  <si>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</si>
  <si>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</si>
  <si>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</si>
  <si>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</si>
  <si>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</si>
  <si>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</si>
  <si>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</si>
  <si>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</si>
  <si>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</si>
  <si>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</si>
  <si>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</si>
  <si>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</si>
  <si>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</si>
  <si>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</si>
  <si>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</si>
  <si>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</si>
  <si>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</si>
  <si>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</si>
  <si>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</si>
  <si>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</si>
  <si>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</si>
  <si>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</si>
  <si>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</si>
  <si>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</si>
  <si>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</si>
  <si>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</si>
  <si>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</si>
  <si>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</si>
  <si>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</si>
  <si>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</si>
  <si>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</si>
  <si>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</si>
  <si>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</si>
  <si>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</si>
  <si>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</si>
  <si>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</si>
  <si>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</si>
  <si>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</si>
  <si>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</si>
  <si>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</si>
  <si>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</si>
  <si>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</si>
  <si>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</si>
  <si>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</si>
  <si>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</si>
  <si>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</si>
  <si>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</si>
  <si>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</si>
  <si>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</si>
  <si>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</si>
  <si>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</si>
  <si>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</si>
  <si>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</si>
  <si>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</si>
  <si>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</si>
  <si>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</si>
  <si>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</si>
  <si>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</si>
  <si>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</si>
  <si>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</si>
  <si>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</si>
  <si>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</si>
  <si>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</si>
  <si>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</si>
  <si>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</si>
  <si>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</si>
  <si>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</si>
  <si>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</si>
  <si>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</si>
  <si>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</si>
  <si>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</si>
  <si>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</si>
  <si>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</si>
  <si>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</si>
  <si>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</si>
  <si>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</si>
  <si>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</si>
  <si>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</si>
  <si>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</si>
  <si>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</si>
  <si>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</si>
  <si>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</si>
  <si>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</si>
  <si>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</si>
  <si>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</si>
  <si>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</si>
  <si>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</si>
  <si>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</si>
  <si>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</si>
  <si>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</si>
  <si>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</si>
  <si>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</si>
  <si>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</si>
  <si>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</si>
  <si>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</si>
  <si>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</si>
  <si>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</si>
  <si>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</si>
  <si>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</si>
  <si>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</si>
  <si>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</si>
  <si>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</si>
  <si>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</si>
  <si>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</si>
  <si>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</si>
  <si>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</si>
  <si>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</si>
  <si>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</si>
  <si>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</si>
  <si>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</si>
  <si>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</si>
  <si>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</si>
  <si>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</si>
  <si>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</si>
  <si>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</si>
  <si>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</si>
  <si>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</si>
  <si>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</si>
  <si>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</si>
  <si>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</si>
  <si>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</si>
  <si>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</si>
  <si>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</si>
  <si>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</si>
  <si>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</si>
  <si>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</si>
  <si>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</si>
  <si>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</si>
  <si>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</si>
  <si>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</si>
  <si>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</si>
  <si>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</si>
  <si>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</si>
  <si>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</si>
  <si>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</si>
  <si>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</si>
  <si>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</si>
  <si>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</si>
  <si>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</si>
  <si>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</si>
  <si>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</si>
  <si>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</si>
  <si>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</si>
  <si>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</si>
  <si>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</si>
  <si>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</si>
  <si>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</si>
  <si>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</si>
  <si>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</si>
  <si>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</si>
  <si>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</si>
  <si>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</si>
  <si>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</si>
  <si>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</si>
  <si>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</si>
  <si>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</si>
  <si>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</si>
  <si>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</si>
  <si>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</si>
  <si>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</si>
  <si>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</si>
  <si>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</si>
  <si>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</si>
  <si>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</si>
  <si>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</si>
  <si>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</si>
  <si>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</si>
  <si>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</si>
  <si>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</si>
  <si>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</si>
  <si>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</si>
  <si>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</si>
  <si>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</si>
  <si>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</si>
  <si>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</si>
  <si>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</si>
  <si>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</si>
  <si>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</si>
  <si>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</si>
  <si>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</si>
  <si>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</si>
  <si>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</si>
  <si>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</si>
  <si>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</si>
  <si>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</si>
  <si>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</si>
  <si>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</si>
  <si>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</si>
  <si>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</si>
  <si>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</si>
  <si>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</si>
  <si>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</si>
  <si>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</si>
  <si>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</si>
  <si>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</si>
  <si>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</si>
  <si>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</si>
  <si>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</si>
  <si>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</si>
  <si>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</si>
  <si>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</si>
  <si>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</si>
  <si>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</si>
  <si>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</si>
  <si>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</si>
  <si>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</si>
  <si>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</si>
  <si>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</si>
  <si>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</si>
  <si>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</si>
  <si>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</si>
  <si>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</si>
  <si>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</si>
  <si>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</si>
  <si>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</si>
  <si>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</si>
  <si>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</si>
  <si>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</si>
  <si>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</si>
  <si>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</si>
  <si>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</si>
  <si>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</si>
  <si>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</si>
  <si>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</si>
  <si>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</si>
  <si>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</si>
  <si>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</si>
  <si>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</si>
  <si>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</si>
  <si>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</si>
  <si>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</si>
  <si>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</si>
  <si>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</si>
  <si>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</si>
  <si>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</si>
  <si>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</si>
  <si>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</si>
  <si>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</si>
  <si>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</si>
  <si>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</si>
  <si>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</si>
  <si>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</si>
  <si>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</si>
  <si>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</si>
  <si>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</si>
  <si>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</si>
  <si>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</si>
  <si>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</si>
  <si>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</si>
  <si>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</si>
  <si>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</si>
  <si>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</si>
  <si>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</si>
  <si>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</si>
  <si>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</si>
  <si>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</si>
  <si>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</si>
  <si>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</si>
  <si>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</si>
  <si>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</si>
  <si>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</si>
  <si>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</si>
  <si>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</si>
  <si>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</si>
  <si>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</si>
  <si>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</si>
  <si>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</si>
  <si>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</si>
  <si>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</si>
  <si>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</si>
  <si>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</si>
  <si>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</si>
  <si>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</si>
  <si>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</si>
  <si>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</si>
  <si>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</si>
  <si>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</si>
  <si>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</si>
  <si>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</si>
  <si>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</si>
  <si>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</si>
  <si>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</si>
  <si>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</si>
  <si>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</si>
  <si>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</si>
  <si>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</si>
  <si>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</si>
  <si>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</si>
  <si>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</si>
  <si>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</si>
  <si>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</si>
  <si>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</si>
  <si>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</si>
  <si>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</si>
  <si>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</si>
  <si>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</si>
  <si>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</si>
  <si>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</si>
  <si>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</si>
  <si>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</si>
  <si>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</si>
  <si>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</si>
  <si>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</si>
  <si>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</si>
  <si>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</si>
  <si>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</si>
  <si>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</si>
  <si>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</si>
  <si>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</si>
  <si>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</si>
  <si>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</si>
  <si>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</si>
  <si>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</si>
  <si>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</si>
  <si>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</si>
  <si>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</si>
  <si>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</si>
  <si>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</si>
  <si>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</si>
  <si>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</si>
  <si>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</si>
  <si>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</si>
  <si>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</si>
  <si>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</si>
  <si>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</si>
  <si>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</si>
  <si>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</si>
  <si>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</si>
  <si>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</si>
  <si>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</si>
  <si>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</si>
  <si>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</si>
  <si>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</si>
  <si>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</si>
  <si>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</si>
  <si>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</si>
  <si>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</si>
  <si>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</si>
  <si>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</si>
  <si>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</si>
  <si>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</si>
  <si>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</si>
  <si>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</si>
  <si>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</si>
  <si>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</si>
  <si>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</si>
  <si>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</si>
  <si>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</si>
  <si>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</si>
  <si>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</si>
  <si>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</si>
  <si>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</si>
  <si>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</si>
  <si>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</si>
  <si>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</si>
  <si>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</si>
  <si>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</si>
  <si>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</si>
  <si>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</si>
  <si>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</si>
  <si>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</si>
  <si>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</si>
  <si>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</si>
  <si>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</si>
  <si>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</si>
  <si>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</si>
  <si>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</si>
  <si>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</si>
  <si>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</si>
  <si>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</si>
  <si>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</si>
  <si>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</si>
  <si>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</si>
  <si>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</si>
  <si>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</si>
  <si>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</si>
  <si>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</si>
  <si>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</si>
  <si>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</si>
  <si>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</si>
  <si>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</si>
  <si>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</si>
  <si>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</si>
  <si>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</si>
  <si>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</si>
  <si>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</si>
  <si>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</si>
  <si>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</si>
  <si>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</si>
  <si>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</si>
  <si>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</si>
  <si>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</si>
  <si>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</si>
  <si>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</si>
  <si>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</si>
  <si>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</si>
  <si>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</si>
  <si>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</si>
  <si>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</si>
  <si>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</si>
  <si>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</si>
  <si>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</si>
  <si>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</si>
  <si>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</si>
  <si>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</si>
  <si>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</si>
  <si>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</si>
  <si>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</si>
  <si>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</si>
  <si>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</si>
  <si>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</si>
  <si>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</si>
  <si>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</si>
  <si>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</si>
  <si>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</si>
  <si>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</si>
  <si>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</si>
  <si>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</si>
  <si>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</si>
  <si>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</si>
  <si>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</si>
  <si>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</si>
  <si>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</si>
  <si>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</si>
  <si>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</si>
  <si>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</si>
  <si>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</si>
  <si>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</si>
  <si>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</si>
  <si>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</si>
  <si>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</si>
  <si>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</si>
  <si>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</si>
  <si>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</si>
  <si>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</si>
  <si>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</si>
  <si>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</si>
  <si>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</si>
  <si>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</si>
  <si>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</si>
  <si>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</si>
  <si>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</si>
  <si>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</si>
  <si>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</si>
  <si>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</si>
  <si>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</si>
  <si>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</si>
  <si>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</si>
  <si>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</si>
  <si>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</si>
  <si>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</si>
  <si>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</si>
  <si>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</si>
  <si>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</si>
  <si>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</si>
  <si>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</si>
  <si>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</si>
  <si>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</si>
  <si>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</si>
  <si>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</si>
  <si>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</si>
  <si>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</si>
  <si>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</si>
  <si>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</si>
  <si>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</si>
  <si>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</si>
  <si>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</si>
  <si>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</si>
  <si>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</si>
  <si>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</si>
  <si>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</si>
  <si>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</si>
  <si>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</si>
  <si>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</si>
  <si>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</si>
  <si>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</si>
  <si>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</si>
  <si>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</si>
  <si>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</si>
  <si>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</si>
  <si>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</si>
  <si>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</si>
  <si>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</si>
  <si>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</si>
  <si>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</si>
  <si>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</si>
  <si>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</si>
  <si>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</si>
  <si>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</si>
  <si>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</si>
  <si>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</si>
  <si>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</si>
  <si>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</si>
  <si>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</si>
  <si>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</si>
  <si>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</si>
  <si>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</si>
  <si>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</si>
  <si>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</si>
  <si>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</si>
  <si>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</si>
  <si>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</si>
  <si>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</si>
  <si>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</si>
  <si>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</si>
  <si>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</si>
  <si>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</si>
  <si>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</si>
  <si>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</si>
  <si>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</si>
  <si>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</si>
  <si>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</si>
  <si>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</si>
  <si>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</si>
  <si>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</si>
  <si>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</si>
  <si>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</si>
  <si>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</si>
  <si>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</si>
  <si>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</si>
  <si>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</si>
  <si>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</si>
  <si>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</si>
  <si>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</si>
  <si>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</si>
  <si>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</si>
  <si>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</si>
  <si>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</si>
  <si>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</si>
  <si>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</si>
  <si>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</si>
  <si>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</si>
  <si>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</si>
  <si>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</si>
  <si>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</si>
  <si>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</si>
  <si>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</si>
  <si>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</si>
  <si>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</si>
  <si>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</si>
  <si>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</si>
  <si>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</si>
  <si>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</si>
  <si>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</si>
  <si>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</si>
  <si>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</si>
  <si>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</si>
  <si>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</si>
  <si>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</si>
  <si>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</si>
  <si>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</si>
  <si>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</si>
  <si>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</si>
  <si>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</si>
  <si>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</si>
  <si>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</si>
  <si>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</si>
  <si>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</si>
  <si>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</si>
  <si>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</si>
  <si>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</si>
  <si>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</si>
  <si>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</si>
  <si>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</si>
  <si>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</si>
  <si>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</si>
  <si>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</si>
  <si>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</si>
  <si>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</si>
  <si>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</si>
  <si>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</si>
  <si>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</si>
  <si>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</si>
  <si>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</si>
  <si>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</si>
  <si>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</si>
  <si>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</si>
  <si>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</si>
  <si>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</si>
  <si>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</si>
  <si>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</si>
  <si>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</si>
  <si>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</si>
  <si>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</si>
  <si>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</si>
  <si>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</si>
  <si>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</si>
  <si>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</si>
  <si>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</si>
  <si>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</si>
  <si>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</si>
  <si>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</si>
  <si>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</si>
  <si>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</si>
  <si>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</si>
  <si>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</si>
  <si>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</si>
  <si>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</si>
  <si>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</si>
  <si>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</si>
  <si>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</si>
  <si>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</si>
  <si>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</si>
  <si>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</si>
  <si>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</si>
  <si>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</si>
  <si>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</si>
  <si>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</si>
  <si>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</si>
  <si>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</si>
  <si>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</si>
  <si>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</si>
  <si>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</si>
  <si>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</si>
  <si>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</si>
  <si>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</si>
  <si>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</si>
  <si>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</si>
  <si>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</si>
  <si>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</si>
  <si>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</si>
  <si>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</si>
  <si>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</si>
  <si>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</si>
  <si>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</si>
  <si>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</si>
  <si>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</si>
  <si>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</si>
  <si>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</si>
  <si>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</si>
  <si>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</si>
  <si>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</si>
  <si>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</si>
  <si>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</si>
  <si>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</si>
  <si>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</si>
  <si>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</si>
  <si>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</si>
  <si>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</si>
  <si>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</si>
  <si>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</si>
  <si>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</si>
  <si>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</si>
  <si>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</si>
  <si>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</si>
  <si>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</si>
  <si>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</si>
  <si>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</si>
  <si>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</si>
  <si>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</si>
  <si>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</si>
  <si>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</si>
  <si>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</si>
  <si>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</si>
  <si>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</si>
  <si>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</si>
  <si>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</si>
  <si>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</si>
  <si>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</si>
  <si>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</si>
  <si>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</si>
  <si>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</si>
  <si>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</si>
  <si>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</si>
  <si>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</si>
  <si>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</si>
  <si>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</si>
  <si>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</si>
  <si>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</si>
  <si>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</si>
  <si>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</si>
  <si>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</si>
  <si>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</si>
  <si>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</si>
  <si>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</si>
  <si>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</si>
  <si>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</si>
  <si>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</si>
  <si>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</si>
  <si>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</si>
  <si>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</si>
  <si>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</si>
  <si>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</si>
  <si>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</si>
  <si>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</si>
  <si>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</si>
  <si>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</si>
  <si>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</si>
  <si>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</si>
  <si>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</si>
  <si>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</si>
  <si>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</si>
  <si>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</si>
  <si>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</si>
  <si>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</si>
  <si>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</si>
  <si>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</si>
  <si>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</si>
  <si>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</si>
  <si>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</si>
  <si>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</si>
  <si>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</si>
  <si>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</si>
  <si>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</si>
  <si>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</si>
  <si>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</si>
  <si>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</si>
  <si>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</si>
  <si>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</si>
  <si>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</si>
  <si>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</si>
  <si>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</si>
  <si>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</si>
  <si>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</si>
  <si>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</si>
  <si>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</si>
  <si>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</si>
  <si>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</si>
  <si>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</si>
  <si>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</si>
  <si>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</si>
  <si>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</si>
  <si>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</si>
  <si>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</si>
  <si>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</si>
  <si>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</si>
  <si>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</si>
  <si>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</si>
  <si>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</si>
  <si>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</si>
  <si>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</si>
  <si>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</si>
  <si>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</si>
  <si>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</si>
  <si>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</si>
  <si>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</si>
  <si>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</si>
  <si>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</si>
  <si>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</si>
  <si>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</si>
  <si>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</si>
  <si>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</si>
  <si>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</si>
  <si>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</si>
  <si>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</si>
  <si>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</si>
  <si>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</si>
  <si>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</si>
  <si>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</si>
  <si>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</si>
  <si>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</si>
  <si>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</si>
  <si>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</si>
  <si>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</si>
  <si>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</si>
  <si>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</si>
  <si>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</si>
  <si>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</si>
  <si>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</si>
  <si>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</si>
  <si>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</si>
  <si>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</si>
  <si>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</si>
  <si>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</si>
  <si>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</si>
  <si>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</si>
  <si>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</si>
  <si>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</si>
  <si>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</si>
  <si>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</si>
  <si>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</si>
  <si>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</si>
  <si>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</si>
  <si>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</si>
  <si>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</si>
  <si>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</si>
  <si>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</si>
  <si>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</si>
  <si>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</si>
  <si>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</si>
  <si>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</si>
  <si>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</si>
  <si>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</si>
  <si>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</si>
  <si>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</si>
  <si>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</si>
  <si>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</si>
  <si>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</si>
  <si>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</si>
  <si>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</si>
  <si>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</si>
  <si>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</si>
  <si>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</si>
  <si>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</si>
  <si>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</si>
  <si>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</si>
  <si>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</si>
  <si>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</si>
  <si>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</si>
  <si>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</si>
  <si>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</si>
  <si>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</si>
  <si>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</si>
  <si>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</si>
  <si>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</si>
  <si>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</si>
  <si>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</si>
  <si>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</si>
  <si>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</si>
  <si>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</si>
  <si>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</si>
  <si>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</si>
  <si>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</si>
  <si>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</si>
  <si>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</si>
  <si>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</si>
  <si>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</si>
  <si>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</si>
  <si>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</si>
  <si>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</si>
  <si>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</si>
  <si>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</si>
  <si>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</si>
  <si>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</si>
  <si>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</si>
  <si>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</si>
  <si>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</si>
  <si>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</si>
  <si>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</si>
  <si>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</si>
  <si>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</si>
  <si>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</si>
  <si>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</si>
  <si>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</si>
  <si>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</si>
  <si>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</si>
  <si>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</si>
  <si>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</si>
  <si>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</si>
  <si>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</si>
  <si>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</si>
  <si>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</si>
  <si>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</si>
  <si>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</si>
  <si>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</si>
  <si>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</si>
  <si>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</si>
  <si>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</si>
  <si>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</si>
  <si>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</si>
  <si>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</si>
  <si>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</si>
  <si>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</si>
  <si>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</si>
  <si>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</si>
  <si>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</si>
  <si>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</si>
  <si>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</si>
  <si>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</si>
  <si>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</si>
  <si>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</si>
  <si>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</si>
  <si>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</si>
  <si>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</si>
  <si>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</si>
  <si>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</si>
  <si>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</si>
  <si>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</si>
  <si>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</si>
  <si>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</si>
  <si>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</si>
  <si>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</si>
  <si>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</si>
  <si>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</si>
  <si>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</si>
  <si>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</si>
  <si>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</si>
  <si>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</si>
  <si>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</si>
  <si>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</si>
  <si>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</si>
  <si>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</si>
  <si>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</si>
  <si>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</si>
  <si>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</si>
  <si>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</si>
  <si>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</si>
  <si>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</si>
  <si>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</si>
  <si>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</si>
  <si>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</si>
  <si>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</si>
  <si>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</si>
  <si>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</si>
  <si>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</si>
  <si>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</si>
  <si>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</si>
  <si>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</si>
  <si>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</si>
  <si>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</si>
  <si>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</si>
  <si>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</si>
  <si>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</si>
  <si>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</si>
  <si>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</si>
  <si>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</si>
  <si>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</si>
  <si>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</si>
  <si>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</si>
  <si>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</si>
  <si>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</si>
  <si>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</si>
  <si>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</si>
  <si>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</si>
  <si>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</si>
  <si>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</si>
  <si>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</si>
  <si>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</si>
  <si>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</si>
  <si>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</si>
  <si>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</si>
  <si>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</si>
  <si>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</si>
  <si>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</si>
  <si>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</si>
  <si>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</si>
  <si>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</si>
  <si>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</si>
  <si>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</si>
  <si>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</si>
  <si>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</si>
  <si>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</si>
  <si>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</si>
  <si>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</si>
  <si>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</si>
  <si>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</si>
  <si>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</si>
  <si>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</si>
  <si>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</si>
  <si>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</si>
  <si>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</si>
  <si>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</si>
  <si>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</si>
  <si>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</si>
  <si>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</si>
  <si>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</si>
  <si>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</si>
  <si>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</si>
  <si>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</si>
  <si>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</si>
  <si>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</si>
  <si>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</si>
  <si>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</si>
  <si>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</si>
  <si>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</si>
  <si>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</si>
  <si>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</si>
  <si>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</si>
  <si>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</si>
  <si>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</si>
  <si>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</si>
  <si>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</si>
  <si>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</si>
  <si>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</si>
  <si>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</si>
  <si>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</si>
  <si>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</si>
  <si>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</si>
  <si>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</si>
  <si>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</si>
  <si>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</si>
  <si>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</si>
  <si>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</si>
  <si>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</si>
  <si>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</si>
  <si>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</si>
  <si>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</si>
  <si>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</si>
  <si>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</si>
  <si>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</si>
  <si>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</si>
  <si>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</si>
  <si>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</si>
  <si>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</si>
  <si>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</si>
  <si>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</si>
  <si>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</si>
  <si>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</si>
  <si>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</si>
  <si>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</si>
  <si>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</si>
  <si>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</si>
  <si>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</si>
  <si>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</si>
  <si>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</si>
  <si>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</si>
  <si>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</si>
  <si>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</si>
  <si>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</si>
  <si>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</si>
  <si>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</si>
  <si>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</si>
  <si>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</si>
  <si>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</si>
  <si>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</si>
  <si>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</si>
  <si>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</si>
  <si>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</si>
  <si>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</si>
  <si>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</si>
  <si>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</si>
  <si>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</si>
  <si>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</si>
  <si>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</si>
  <si>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</si>
  <si>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</si>
  <si>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</si>
  <si>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</si>
  <si>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</si>
  <si>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</si>
  <si>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</si>
  <si>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</si>
  <si>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</si>
  <si>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</si>
  <si>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</si>
  <si>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</si>
  <si>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</si>
  <si>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</si>
  <si>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</si>
  <si>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</si>
  <si>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</si>
  <si>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</si>
  <si>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</si>
  <si>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</si>
  <si>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</si>
  <si>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</si>
  <si>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</si>
  <si>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</si>
  <si>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</si>
  <si>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</si>
  <si>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</si>
  <si>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</si>
  <si>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</si>
  <si>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</si>
  <si>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</si>
  <si>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</si>
  <si>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</si>
  <si>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</si>
  <si>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</si>
  <si>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</si>
  <si>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</si>
  <si>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</si>
  <si>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</si>
  <si>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</si>
  <si>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</si>
  <si>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</si>
  <si>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</si>
  <si>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</si>
  <si>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</si>
  <si>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</si>
  <si>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</si>
  <si>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</si>
  <si>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</si>
  <si>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</si>
  <si>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</si>
  <si>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</si>
  <si>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</si>
  <si>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</si>
  <si>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</si>
  <si>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</si>
  <si>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</si>
  <si>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</si>
  <si>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</si>
  <si>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</si>
  <si>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</si>
  <si>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</si>
  <si>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</si>
  <si>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</si>
  <si>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</si>
  <si>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</si>
  <si>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</si>
  <si>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</si>
  <si>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</si>
  <si>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</si>
  <si>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</si>
  <si>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</si>
  <si>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</si>
  <si>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</si>
  <si>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</si>
  <si>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</si>
  <si>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</si>
  <si>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</si>
  <si>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</si>
  <si>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</si>
  <si>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</si>
  <si>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</si>
  <si>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</si>
  <si>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</si>
  <si>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</si>
  <si>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</si>
  <si>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</si>
  <si>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</si>
  <si>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</si>
  <si>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</si>
  <si>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</si>
  <si>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</si>
  <si>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</si>
  <si>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</si>
  <si>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</si>
  <si>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</si>
  <si>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</si>
  <si>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</si>
  <si>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</si>
  <si>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</si>
  <si>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</si>
  <si>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</si>
  <si>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</si>
  <si>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</si>
  <si>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</si>
  <si>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</si>
  <si>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</si>
  <si>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</si>
  <si>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</si>
  <si>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</si>
  <si>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</si>
  <si>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</si>
  <si>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</si>
  <si>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</si>
  <si>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</si>
  <si>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</si>
  <si>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</si>
  <si>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</si>
  <si>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</si>
  <si>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</si>
  <si>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</si>
  <si>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</si>
  <si>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</si>
  <si>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</si>
  <si>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</si>
  <si>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</si>
  <si>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</si>
  <si>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</si>
  <si>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</si>
  <si>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</si>
  <si>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</si>
  <si>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</si>
  <si>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</si>
  <si>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</si>
  <si>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</si>
  <si>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</si>
  <si>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</si>
  <si>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</si>
  <si>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</si>
  <si>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</si>
  <si>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</si>
  <si>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</si>
  <si>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</si>
  <si>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</si>
  <si>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</si>
  <si>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</si>
  <si>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</si>
  <si>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</si>
  <si>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</si>
  <si>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</si>
  <si>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</si>
  <si>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</si>
  <si>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</si>
  <si>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</si>
  <si>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</si>
  <si>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</si>
  <si>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</si>
  <si>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</si>
  <si>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</si>
  <si>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</si>
  <si>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</si>
  <si>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</si>
  <si>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</si>
  <si>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</si>
  <si>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</si>
  <si>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</si>
  <si>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</si>
  <si>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</si>
  <si>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</si>
  <si>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</si>
  <si>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</si>
  <si>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</si>
  <si>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</si>
  <si>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</si>
  <si>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</si>
  <si>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</si>
  <si>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</si>
  <si>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</si>
  <si>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</si>
  <si>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</si>
  <si>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</si>
  <si>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</si>
  <si>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</si>
  <si>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</si>
  <si>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</si>
  <si>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</si>
  <si>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</si>
  <si>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</si>
  <si>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</si>
  <si>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</si>
  <si>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</si>
  <si>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</si>
  <si>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</si>
  <si>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</si>
  <si>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</si>
  <si>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</si>
  <si>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</si>
  <si>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</si>
  <si>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</si>
  <si>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</si>
  <si>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</si>
  <si>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</si>
  <si>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</si>
  <si>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</si>
  <si>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</si>
  <si>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</si>
  <si>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</si>
  <si>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</si>
  <si>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</si>
  <si>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</si>
  <si>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</si>
  <si>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</si>
  <si>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</si>
  <si>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</si>
  <si>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</si>
  <si>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</si>
  <si>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</si>
  <si>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</si>
  <si>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</si>
  <si>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</si>
  <si>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</si>
  <si>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</si>
  <si>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</si>
  <si>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</si>
  <si>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</si>
  <si>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</si>
  <si>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</si>
  <si>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</si>
  <si>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</si>
  <si>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</si>
  <si>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</si>
  <si>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</si>
  <si>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</si>
  <si>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</si>
  <si>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</si>
  <si>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</si>
  <si>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</si>
  <si>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</si>
  <si>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</si>
  <si>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</si>
  <si>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</si>
  <si>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</si>
  <si>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</si>
  <si>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</si>
  <si>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</si>
  <si>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</si>
  <si>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</si>
  <si>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</si>
  <si>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</si>
  <si>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</si>
  <si>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</si>
  <si>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</si>
  <si>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</si>
  <si>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</si>
  <si>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</si>
  <si>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</si>
  <si>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</si>
  <si>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</si>
  <si>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</si>
  <si>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</si>
  <si>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</si>
  <si>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</si>
  <si>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</si>
  <si>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</si>
  <si>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</si>
  <si>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</si>
  <si>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</si>
  <si>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</si>
  <si>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</si>
  <si>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</si>
  <si>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</si>
  <si>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</si>
  <si>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</si>
  <si>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</si>
  <si>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</si>
  <si>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</si>
  <si>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</si>
  <si>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</si>
  <si>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</si>
  <si>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</si>
  <si>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</si>
  <si>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</si>
  <si>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</si>
  <si>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</si>
  <si>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</si>
  <si>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</si>
  <si>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</si>
  <si>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</si>
  <si>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</si>
  <si>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</si>
  <si>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</si>
  <si>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</si>
  <si>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</si>
  <si>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</si>
  <si>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</si>
  <si>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</si>
  <si>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</si>
  <si>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</si>
  <si>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</si>
  <si>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</si>
  <si>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</si>
  <si>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</si>
  <si>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</si>
  <si>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</si>
  <si>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</si>
  <si>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</si>
  <si>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</si>
  <si>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</si>
  <si>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</si>
  <si>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</si>
  <si>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</si>
  <si>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</si>
  <si>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</si>
  <si>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</si>
  <si>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</si>
  <si>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</si>
  <si>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</si>
  <si>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</si>
  <si>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</si>
  <si>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</si>
  <si>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</si>
  <si>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</si>
  <si>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</si>
  <si>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</si>
  <si>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</si>
  <si>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</si>
  <si>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</si>
  <si>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</si>
  <si>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</si>
  <si>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</si>
  <si>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</si>
  <si>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</si>
  <si>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</si>
  <si>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</si>
  <si>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</si>
  <si>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</si>
  <si>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</si>
  <si>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</si>
  <si>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</si>
  <si>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</si>
  <si>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</si>
  <si>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</si>
  <si>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</si>
  <si>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</si>
  <si>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</si>
  <si>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</si>
  <si>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</si>
  <si>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</si>
  <si>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</si>
  <si>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</si>
  <si>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</si>
  <si>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</si>
  <si>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</si>
  <si>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</si>
  <si>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</si>
  <si>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</si>
  <si>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</si>
  <si>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</si>
  <si>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</si>
  <si>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</si>
  <si>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</si>
  <si>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</si>
  <si>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</si>
  <si>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</si>
  <si>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</si>
  <si>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</si>
  <si>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</si>
  <si>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</si>
  <si>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</si>
  <si>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</si>
  <si>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</si>
  <si>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</si>
  <si>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</si>
  <si>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</si>
  <si>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</si>
  <si>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</si>
  <si>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</si>
  <si>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</si>
  <si>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</si>
  <si>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</si>
  <si>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</si>
  <si>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</si>
  <si>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</si>
  <si>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</si>
  <si>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</si>
  <si>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</si>
  <si>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</si>
  <si>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</si>
  <si>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</si>
  <si>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</si>
  <si>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</si>
  <si>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</si>
  <si>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</si>
  <si>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</si>
  <si>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</si>
  <si>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</si>
  <si>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</si>
  <si>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</si>
  <si>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</si>
  <si>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</si>
  <si>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</si>
  <si>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</si>
  <si>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</si>
  <si>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</si>
  <si>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</si>
  <si>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</si>
  <si>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</si>
  <si>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</si>
  <si>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</si>
  <si>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</si>
  <si>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</si>
  <si>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</si>
  <si>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</si>
  <si>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</si>
  <si>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</si>
  <si>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</si>
  <si>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</si>
  <si>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</si>
  <si>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</si>
  <si>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</si>
  <si>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</si>
  <si>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</si>
  <si>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</si>
  <si>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</si>
  <si>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</si>
  <si>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</si>
  <si>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</si>
  <si>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</si>
  <si>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</si>
  <si>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</si>
  <si>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</si>
  <si>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</si>
  <si>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</si>
  <si>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</si>
  <si>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</si>
  <si>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</si>
  <si>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</si>
  <si>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</si>
  <si>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</si>
  <si>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</si>
  <si>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</si>
  <si>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</si>
  <si>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</si>
  <si>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</si>
  <si>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</si>
  <si>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</si>
  <si>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</si>
  <si>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</si>
  <si>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</si>
  <si>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</si>
  <si>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</si>
  <si>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</si>
  <si>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</si>
  <si>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</si>
  <si>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</si>
  <si>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</si>
  <si>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</si>
  <si>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</si>
  <si>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</si>
  <si>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</si>
  <si>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</si>
  <si>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</si>
  <si>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</si>
  <si>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</si>
  <si>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</si>
  <si>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</si>
  <si>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</si>
  <si>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</si>
  <si>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</si>
  <si>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</si>
  <si>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</si>
  <si>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</si>
  <si>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</si>
  <si>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</si>
  <si>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</si>
  <si>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</si>
  <si>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</si>
  <si>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</si>
  <si>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</si>
  <si>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</si>
  <si>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</si>
  <si>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</si>
  <si>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</si>
  <si>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</si>
  <si>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</si>
  <si>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</si>
  <si>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</si>
  <si>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</si>
  <si>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</si>
  <si>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</si>
  <si>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</si>
  <si>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</si>
  <si>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</si>
  <si>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</si>
  <si>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</si>
  <si>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</si>
  <si>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</si>
  <si>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</si>
  <si>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</si>
  <si>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</si>
  <si>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</si>
  <si>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</si>
  <si>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</si>
  <si>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</si>
  <si>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</si>
  <si>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</si>
  <si>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</si>
  <si>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</si>
  <si>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</si>
  <si>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</si>
  <si>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</si>
  <si>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</si>
  <si>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</si>
  <si>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</si>
  <si>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</si>
  <si>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</si>
  <si>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</si>
  <si>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</si>
  <si>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</si>
  <si>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</si>
  <si>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</si>
  <si>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</si>
  <si>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</si>
  <si>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</si>
  <si>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</si>
  <si>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</si>
  <si>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</si>
  <si>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</si>
  <si>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</si>
  <si>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</si>
  <si>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</si>
  <si>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</si>
  <si>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</si>
  <si>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</si>
  <si>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</si>
  <si>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</si>
  <si>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</si>
  <si>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</si>
  <si>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</si>
  <si>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</si>
  <si>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</si>
  <si>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</si>
  <si>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</si>
  <si>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</si>
  <si>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</si>
  <si>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</si>
  <si>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</si>
  <si>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</si>
  <si>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</si>
  <si>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</si>
  <si>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</si>
  <si>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</si>
  <si>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</si>
  <si>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</si>
  <si>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</si>
  <si>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</si>
  <si>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</si>
  <si>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</si>
  <si>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</si>
  <si>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</si>
  <si>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</si>
  <si>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</si>
  <si>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</si>
  <si>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</si>
  <si>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</si>
  <si>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</si>
  <si>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</si>
  <si>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</si>
  <si>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</si>
  <si>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</si>
  <si>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</si>
  <si>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</si>
  <si>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</si>
  <si>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</si>
  <si>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</si>
  <si>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</si>
  <si>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</si>
  <si>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</si>
  <si>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</si>
  <si>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</si>
  <si>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</si>
  <si>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</si>
  <si>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</si>
  <si>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</si>
  <si>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</si>
  <si>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</si>
  <si>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</si>
  <si>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</si>
  <si>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</si>
  <si>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</si>
  <si>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</si>
  <si>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</si>
  <si>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</si>
  <si>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</si>
  <si>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</si>
  <si>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</si>
  <si>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</si>
  <si>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</si>
  <si>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</si>
  <si>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</si>
  <si>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</si>
  <si>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</si>
  <si>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</si>
  <si>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</si>
  <si>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</si>
  <si>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</si>
  <si>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</si>
  <si>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</si>
  <si>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</si>
  <si>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</si>
  <si>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</si>
  <si>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</si>
  <si>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</si>
  <si>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</si>
  <si>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</si>
  <si>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</si>
  <si>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</si>
  <si>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</si>
  <si>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</si>
  <si>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</si>
  <si>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</si>
  <si>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</si>
  <si>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</si>
  <si>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</si>
  <si>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</si>
  <si>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</si>
  <si>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</si>
  <si>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</si>
  <si>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</si>
  <si>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</si>
  <si>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</si>
  <si>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</si>
  <si>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</si>
  <si>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</si>
  <si>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</si>
  <si>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</si>
  <si>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</si>
  <si>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</si>
  <si>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</si>
  <si>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</si>
  <si>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</si>
  <si>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</si>
  <si>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</si>
  <si>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</si>
  <si>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</si>
  <si>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</si>
  <si>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</si>
  <si>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</si>
  <si>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</si>
  <si>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</si>
  <si>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</si>
  <si>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</si>
  <si>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</si>
  <si>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</si>
  <si>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</si>
  <si>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</si>
  <si>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</si>
  <si>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</si>
  <si>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</si>
  <si>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</si>
  <si>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</si>
  <si>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</si>
  <si>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</si>
  <si>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</si>
  <si>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</si>
  <si>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</si>
  <si>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</si>
  <si>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</si>
  <si>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</si>
  <si>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</si>
  <si>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</si>
  <si>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</si>
  <si>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</si>
  <si>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</si>
  <si>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</si>
  <si>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</si>
  <si>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</si>
  <si>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</si>
  <si>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</si>
  <si>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</si>
  <si>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</si>
  <si>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</si>
  <si>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</si>
  <si>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</si>
  <si>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</si>
  <si>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</si>
  <si>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</si>
  <si>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</si>
  <si>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</si>
  <si>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</si>
  <si>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</si>
  <si>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</si>
  <si>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</si>
  <si>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</si>
  <si>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</si>
  <si>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</si>
  <si>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</si>
  <si>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</si>
  <si>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</si>
  <si>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</si>
  <si>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</si>
  <si>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</si>
  <si>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</si>
  <si>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</si>
  <si>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</si>
  <si>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</si>
  <si>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</si>
  <si>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</si>
  <si>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</si>
  <si>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</si>
  <si>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</si>
  <si>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</si>
  <si>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</si>
  <si>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</si>
  <si>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</si>
  <si>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</si>
  <si>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</si>
  <si>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</si>
  <si>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</si>
  <si>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</si>
  <si>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</si>
  <si>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</si>
  <si>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</si>
  <si>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</si>
  <si>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</si>
  <si>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</si>
  <si>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</si>
  <si>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</si>
  <si>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</si>
  <si>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</si>
  <si>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</si>
  <si>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</si>
  <si>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</si>
  <si>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</si>
  <si>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</si>
  <si>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</si>
  <si>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</si>
  <si>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</si>
  <si>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</si>
  <si>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</si>
  <si>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</si>
  <si>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</si>
  <si>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</si>
  <si>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</si>
  <si>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</si>
  <si>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</si>
  <si>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</si>
  <si>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</si>
  <si>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</si>
  <si>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</si>
  <si>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</si>
  <si>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</si>
  <si>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</si>
  <si>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</si>
  <si>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</si>
  <si>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</si>
  <si>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</si>
  <si>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</si>
  <si>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</si>
  <si>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</si>
  <si>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</si>
  <si>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</si>
  <si>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</si>
  <si>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</si>
  <si>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</si>
  <si>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</si>
  <si>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</si>
  <si>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</si>
  <si>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</si>
  <si>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</si>
  <si>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</si>
  <si>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</si>
  <si>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</si>
  <si>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</si>
  <si>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</si>
  <si>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</si>
  <si>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</si>
  <si>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</si>
  <si>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</si>
  <si>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</si>
  <si>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</si>
  <si>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</si>
  <si>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</si>
  <si>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</si>
  <si>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</si>
  <si>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</si>
  <si>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</si>
  <si>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</si>
  <si>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</si>
  <si>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</si>
  <si>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</si>
  <si>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</si>
  <si>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</si>
  <si>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</si>
  <si>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</si>
  <si>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</si>
  <si>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</si>
  <si>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</si>
  <si>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</si>
  <si>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</si>
  <si>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</si>
  <si>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</si>
  <si>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</si>
  <si>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</si>
  <si>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</si>
  <si>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</si>
  <si>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</si>
  <si>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</si>
  <si>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</si>
  <si>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</si>
  <si>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</si>
  <si>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</si>
  <si>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</si>
  <si>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</si>
  <si>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</si>
  <si>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</si>
  <si>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</si>
  <si>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</si>
  <si>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</si>
  <si>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</si>
  <si>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</si>
  <si>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</si>
  <si>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</si>
  <si>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</si>
  <si>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</si>
  <si>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</si>
  <si>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</si>
  <si>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</si>
  <si>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</si>
  <si>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</si>
  <si>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</si>
  <si>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</si>
  <si>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</si>
  <si>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</si>
  <si>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</si>
  <si>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</si>
  <si>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</si>
  <si>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</si>
  <si>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</si>
  <si>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</si>
  <si>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</si>
  <si>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</si>
  <si>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</si>
  <si>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</si>
  <si>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</si>
  <si>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</si>
  <si>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</si>
  <si>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</si>
  <si>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</si>
  <si>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</si>
  <si>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</si>
  <si>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</si>
  <si>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</si>
  <si>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</si>
  <si>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</si>
  <si>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</si>
  <si>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</si>
  <si>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</si>
  <si>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</si>
  <si>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</si>
  <si>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</si>
  <si>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</si>
  <si>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</si>
  <si>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</si>
  <si>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</si>
  <si>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</si>
  <si>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</si>
  <si>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</si>
  <si>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</si>
  <si>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</si>
  <si>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</si>
  <si>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</si>
  <si>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</si>
  <si>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</si>
  <si>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</si>
  <si>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</si>
  <si>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</si>
  <si>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</si>
  <si>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</si>
  <si>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</si>
  <si>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</si>
  <si>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</si>
  <si>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</si>
  <si>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</si>
  <si>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</si>
  <si>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</si>
  <si>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</si>
  <si>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</si>
  <si>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</si>
  <si>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</si>
  <si>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</si>
  <si>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</si>
  <si>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</si>
  <si>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</si>
  <si>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</si>
  <si>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</si>
  <si>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</si>
  <si>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</si>
  <si>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</si>
  <si>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</si>
  <si>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</si>
  <si>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</si>
  <si>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</si>
  <si>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</si>
  <si>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</si>
  <si>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</si>
  <si>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</si>
  <si>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</si>
  <si>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</si>
  <si>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</si>
  <si>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</si>
  <si>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</si>
  <si>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</si>
  <si>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</si>
  <si>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</si>
  <si>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</si>
  <si>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</si>
  <si>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</si>
  <si>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</si>
  <si>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</si>
  <si>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</si>
  <si>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</si>
  <si>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</si>
  <si>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</si>
  <si>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</si>
  <si>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</si>
  <si>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</si>
  <si>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</si>
  <si>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</si>
  <si>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</si>
  <si>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</si>
  <si>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</si>
  <si>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</si>
  <si>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</si>
  <si>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</si>
  <si>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</si>
  <si>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</si>
  <si>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</si>
  <si>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</si>
  <si>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</si>
  <si>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</si>
  <si>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</si>
  <si>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</si>
  <si>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</si>
  <si>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</si>
  <si>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</si>
  <si>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</si>
  <si>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</si>
  <si>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</si>
  <si>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</si>
  <si>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</si>
  <si>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</si>
  <si>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</si>
  <si>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</si>
  <si>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</si>
  <si>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</si>
  <si>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</si>
  <si>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</si>
  <si>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</si>
  <si>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</si>
  <si>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</si>
  <si>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</si>
  <si>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</si>
  <si>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</si>
  <si>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</si>
  <si>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</si>
  <si>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</si>
  <si>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</si>
  <si>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</si>
  <si>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</si>
  <si>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</si>
  <si>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</si>
  <si>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</si>
  <si>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</si>
  <si>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</si>
  <si>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</si>
  <si>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</si>
  <si>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</si>
  <si>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</si>
  <si>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</si>
  <si>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</si>
  <si>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</si>
  <si>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</si>
  <si>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</si>
  <si>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</si>
  <si>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</si>
  <si>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</si>
  <si>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</si>
  <si>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</si>
  <si>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</si>
  <si>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</si>
  <si>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</si>
  <si>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</si>
  <si>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</si>
  <si>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</si>
  <si>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</si>
  <si>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</si>
  <si>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</si>
  <si>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</si>
  <si>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</si>
  <si>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</si>
  <si>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</si>
  <si>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</si>
  <si>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</si>
  <si>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</si>
  <si>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</si>
  <si>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</si>
  <si>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</si>
  <si>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</si>
  <si>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</si>
  <si>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</si>
  <si>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</si>
  <si>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</si>
  <si>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</si>
  <si>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</si>
  <si>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</si>
  <si>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</si>
  <si>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</si>
  <si>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</si>
  <si>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</si>
  <si>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</si>
  <si>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</si>
  <si>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</si>
  <si>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</si>
  <si>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</si>
  <si>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</si>
  <si>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</si>
  <si>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</si>
  <si>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</si>
  <si>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</si>
  <si>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</si>
  <si>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</si>
  <si>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</si>
  <si>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</si>
  <si>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</si>
  <si>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</si>
  <si>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</si>
  <si>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</si>
  <si>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</si>
  <si>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</si>
  <si>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</si>
  <si>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</si>
  <si>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</si>
  <si>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</si>
  <si>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</si>
  <si>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</si>
  <si>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</si>
  <si>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</si>
  <si>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</si>
  <si>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</si>
  <si>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</si>
  <si>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</si>
  <si>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</si>
  <si>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</si>
  <si>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</si>
  <si>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</si>
  <si>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</si>
  <si>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</si>
  <si>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</si>
  <si>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</si>
  <si>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</si>
  <si>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</si>
  <si>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</si>
  <si>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</si>
  <si>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</si>
  <si>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</si>
  <si>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</si>
  <si>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</si>
  <si>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</si>
  <si>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</si>
  <si>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</si>
  <si>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</si>
  <si>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</si>
  <si>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</si>
  <si>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</si>
  <si>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</si>
  <si>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</si>
  <si>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</si>
  <si>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</si>
  <si>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</si>
  <si>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</si>
  <si>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</si>
  <si>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</si>
  <si>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</si>
  <si>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</si>
  <si>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</si>
  <si>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</si>
  <si>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</si>
  <si>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</si>
  <si>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</si>
  <si>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</si>
  <si>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</si>
  <si>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</si>
  <si>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</si>
  <si>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</si>
  <si>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</si>
  <si>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</si>
  <si>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</si>
  <si>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</si>
  <si>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</si>
  <si>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</si>
  <si>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</si>
  <si>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</si>
  <si>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</si>
  <si>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</si>
  <si>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</si>
  <si>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</si>
  <si>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</si>
  <si>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</si>
  <si>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</si>
  <si>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</si>
  <si>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</si>
  <si>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</si>
  <si>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</si>
  <si>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</si>
  <si>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</si>
  <si>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</si>
  <si>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</si>
  <si>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</si>
  <si>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</si>
  <si>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</si>
  <si>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</si>
  <si>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</si>
  <si>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</si>
  <si>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</si>
  <si>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</si>
  <si>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</si>
  <si>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</si>
  <si>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</si>
  <si>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</si>
  <si>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</si>
  <si>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</si>
  <si>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</si>
  <si>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</si>
  <si>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</si>
  <si>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</si>
  <si>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</si>
  <si>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</si>
  <si>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</si>
  <si>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</si>
  <si>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</si>
  <si>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</si>
  <si>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</si>
  <si>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</si>
  <si>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</si>
  <si>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</si>
  <si>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</si>
  <si>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</si>
  <si>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</si>
  <si>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</si>
  <si>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</si>
  <si>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</si>
  <si>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</si>
  <si>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</si>
  <si>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</si>
  <si>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</si>
  <si>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</si>
  <si>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</si>
  <si>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</si>
  <si>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</si>
  <si>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</si>
  <si>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</si>
  <si>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</si>
  <si>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</si>
  <si>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</si>
  <si>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</si>
  <si>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</si>
  <si>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</si>
  <si>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</si>
  <si>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</si>
  <si>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</si>
  <si>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</si>
  <si>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</si>
  <si>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</si>
  <si>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</si>
  <si>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</si>
  <si>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</si>
  <si>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</si>
  <si>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</si>
  <si>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</si>
  <si>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</si>
  <si>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</si>
  <si>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</si>
  <si>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</si>
  <si>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</si>
  <si>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</si>
  <si>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</si>
  <si>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</si>
  <si>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</si>
  <si>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</si>
  <si>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</si>
  <si>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</si>
  <si>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</si>
  <si>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</si>
  <si>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</si>
  <si>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</si>
  <si>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</si>
  <si>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</si>
  <si>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</si>
  <si>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</si>
  <si>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</si>
  <si>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</si>
  <si>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</si>
  <si>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</si>
  <si>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</si>
  <si>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</si>
  <si>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</si>
  <si>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</si>
  <si>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</si>
  <si>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</si>
  <si>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</si>
  <si>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</si>
  <si>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</si>
  <si>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</si>
  <si>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</si>
  <si>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</si>
  <si>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</si>
  <si>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</si>
  <si>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</si>
  <si>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</si>
  <si>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</si>
  <si>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</si>
  <si>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</si>
  <si>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</si>
  <si>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</si>
  <si>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</si>
  <si>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</si>
  <si>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</si>
  <si>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</si>
  <si>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</si>
  <si>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</si>
  <si>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</si>
  <si>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</si>
  <si>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</si>
  <si>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</si>
  <si>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</si>
  <si>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</si>
  <si>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</si>
  <si>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</si>
  <si>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</si>
  <si>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</si>
  <si>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</si>
  <si>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</si>
  <si>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</si>
  <si>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</si>
  <si>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</si>
  <si>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</si>
  <si>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</si>
  <si>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</si>
  <si>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</si>
  <si>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</si>
  <si>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</si>
  <si>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</si>
  <si>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</si>
  <si>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</si>
  <si>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</si>
  <si>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</si>
  <si>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</si>
  <si>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</si>
  <si>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</si>
  <si>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</si>
  <si>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</si>
  <si>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</si>
  <si>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</si>
  <si>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</si>
  <si>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</si>
  <si>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</si>
  <si>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</si>
  <si>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</si>
  <si>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</si>
  <si>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</si>
  <si>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</si>
  <si>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</si>
  <si>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</si>
  <si>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</si>
  <si>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</si>
  <si>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</si>
  <si>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</si>
  <si>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</si>
  <si>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</si>
  <si>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</si>
  <si>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</si>
  <si>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</si>
  <si>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</si>
  <si>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</si>
  <si>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</si>
  <si>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</si>
  <si>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</si>
  <si>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</si>
  <si>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</si>
  <si>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</si>
  <si>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</si>
  <si>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</si>
  <si>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</si>
  <si>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</si>
  <si>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</si>
  <si>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</si>
  <si>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</si>
  <si>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</si>
  <si>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</si>
  <si>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</si>
  <si>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</si>
  <si>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</si>
  <si>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</si>
  <si>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</si>
  <si>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</si>
  <si>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</si>
  <si>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</si>
  <si>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</si>
  <si>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</si>
  <si>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</si>
  <si>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</si>
  <si>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</si>
  <si>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</si>
  <si>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</si>
  <si>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</si>
  <si>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</si>
  <si>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</si>
  <si>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</si>
  <si>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</si>
  <si>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</si>
  <si>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</si>
  <si>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</si>
  <si>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</si>
  <si>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</si>
  <si>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</si>
  <si>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</si>
  <si>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</si>
  <si>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</si>
  <si>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</si>
  <si>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</si>
  <si>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</si>
  <si>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</si>
  <si>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</si>
  <si>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</si>
  <si>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</si>
  <si>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</si>
  <si>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</si>
  <si>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</si>
  <si>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</si>
  <si>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</si>
  <si>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</si>
  <si>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</si>
  <si>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</si>
  <si>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</si>
  <si>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</si>
  <si>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</si>
  <si>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</si>
  <si>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</si>
  <si>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</si>
  <si>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</si>
  <si>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</si>
  <si>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</si>
  <si>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</si>
  <si>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</si>
  <si>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</si>
  <si>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</si>
  <si>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</si>
  <si>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</si>
  <si>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</si>
  <si>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</si>
  <si>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</si>
  <si>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</si>
  <si>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</si>
  <si>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</si>
  <si>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</si>
  <si>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</si>
  <si>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</si>
  <si>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</si>
  <si>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</si>
  <si>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</si>
  <si>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</si>
  <si>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</si>
  <si>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</si>
  <si>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</si>
  <si>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</si>
  <si>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</si>
  <si>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</si>
  <si>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</si>
  <si>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</si>
  <si>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</si>
  <si>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</si>
  <si>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</si>
  <si>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</si>
  <si>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</si>
  <si>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</si>
  <si>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</si>
  <si>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</si>
  <si>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</si>
  <si>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</si>
  <si>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</si>
  <si>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</si>
  <si>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</si>
  <si>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</si>
  <si>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</si>
  <si>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</si>
  <si>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</si>
  <si>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</si>
  <si>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</si>
  <si>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</si>
  <si>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</si>
  <si>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</si>
  <si>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</si>
  <si>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</si>
  <si>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</si>
  <si>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</si>
  <si>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</si>
  <si>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</si>
  <si>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</si>
  <si>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</si>
  <si>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</si>
  <si>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</si>
  <si>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</si>
  <si>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</si>
  <si>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</si>
  <si>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</si>
  <si>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</si>
  <si>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</si>
  <si>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</si>
  <si>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</si>
  <si>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</si>
  <si>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</si>
  <si>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</si>
  <si>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</si>
  <si>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</si>
  <si>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</si>
  <si>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</si>
  <si>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</si>
  <si>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</si>
  <si>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</si>
  <si>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</si>
  <si>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</si>
  <si>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</si>
  <si>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</si>
  <si>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</si>
  <si>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</si>
  <si>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</si>
  <si>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</si>
  <si>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</si>
  <si>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</si>
  <si>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</si>
  <si>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</si>
  <si>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</si>
  <si>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</si>
  <si>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</si>
  <si>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</si>
  <si>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</si>
  <si>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</si>
  <si>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</si>
  <si>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</si>
  <si>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</si>
  <si>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</si>
  <si>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</si>
  <si>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</si>
  <si>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</si>
  <si>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</si>
  <si>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</si>
  <si>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</si>
  <si>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</si>
  <si>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</si>
  <si>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</si>
  <si>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</si>
  <si>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</si>
  <si>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</si>
  <si>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</si>
  <si>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</si>
  <si>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</si>
  <si>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</si>
  <si>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</si>
  <si>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</si>
  <si>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</si>
  <si>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</si>
  <si>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</si>
  <si>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</si>
  <si>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</si>
  <si>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</si>
  <si>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</si>
  <si>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</si>
  <si>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</si>
  <si>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</si>
  <si>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</si>
  <si>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</si>
  <si>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</si>
  <si>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</si>
  <si>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</si>
  <si>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</si>
  <si>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</si>
  <si>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</si>
  <si>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</si>
  <si>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</si>
  <si>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</si>
  <si>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</si>
  <si>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</si>
  <si>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</si>
  <si>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</si>
  <si>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</si>
  <si>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</si>
  <si>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</si>
  <si>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</si>
  <si>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</si>
  <si>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</si>
  <si>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</si>
  <si>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</si>
  <si>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</si>
  <si>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</si>
  <si>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</si>
  <si>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</si>
  <si>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</si>
  <si>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</si>
  <si>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</si>
  <si>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</si>
  <si>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</si>
  <si>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</si>
  <si>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</si>
  <si>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</si>
  <si>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</si>
  <si>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</si>
  <si>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</si>
  <si>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</si>
  <si>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</si>
  <si>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</si>
  <si>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</si>
  <si>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</si>
  <si>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</si>
  <si>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</si>
  <si>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</si>
  <si>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</si>
  <si>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</si>
  <si>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</si>
  <si>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</si>
  <si>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</si>
  <si>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</si>
  <si>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</si>
  <si>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</si>
  <si>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</si>
  <si>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</si>
  <si>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</si>
  <si>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</si>
  <si>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</si>
  <si>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</si>
  <si>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</si>
  <si>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</si>
  <si>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</si>
  <si>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</si>
  <si>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</si>
  <si>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</si>
  <si>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</si>
  <si>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</si>
  <si>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</si>
  <si>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</si>
  <si>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</si>
  <si>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</si>
  <si>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</si>
  <si>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</si>
  <si>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</si>
  <si>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</si>
  <si>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</si>
  <si>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</si>
  <si>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</si>
  <si>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</si>
  <si>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</si>
  <si>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</si>
  <si>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</si>
  <si>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</si>
  <si>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</si>
  <si>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</si>
  <si>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</si>
  <si>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</si>
  <si>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</si>
  <si>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</si>
  <si>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</si>
  <si>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</si>
  <si>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</si>
  <si>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</si>
  <si>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</si>
  <si>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</si>
  <si>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</si>
  <si>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</si>
  <si>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</si>
  <si>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</si>
  <si>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</si>
  <si>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</si>
  <si>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</si>
  <si>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</si>
  <si>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</si>
  <si>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</si>
  <si>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</si>
  <si>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</si>
  <si>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</si>
  <si>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</si>
  <si>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</si>
  <si>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</si>
  <si>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</si>
  <si>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</si>
  <si>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</si>
  <si>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</si>
  <si>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</si>
  <si>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</si>
  <si>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</si>
  <si>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</si>
  <si>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</si>
  <si>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</si>
  <si>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</si>
  <si>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</si>
  <si>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</si>
  <si>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</si>
  <si>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</si>
  <si>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</si>
  <si>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</si>
  <si>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</si>
  <si>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</si>
  <si>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</si>
  <si>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</si>
  <si>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</si>
  <si>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</si>
  <si>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</si>
  <si>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</si>
  <si>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</si>
  <si>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</si>
  <si>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</si>
  <si>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</si>
  <si>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</si>
  <si>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</si>
  <si>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</si>
  <si>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</si>
  <si>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</si>
  <si>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</si>
  <si>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</si>
  <si>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</si>
  <si>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</si>
  <si>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</si>
  <si>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</si>
  <si>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</si>
  <si>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</si>
  <si>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</si>
  <si>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</si>
  <si>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</si>
  <si>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</si>
  <si>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</si>
  <si>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</si>
  <si>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</si>
  <si>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</si>
  <si>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</si>
  <si>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</si>
  <si>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</si>
  <si>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</si>
  <si>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</si>
  <si>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</si>
  <si>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</si>
  <si>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</si>
  <si>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</si>
  <si>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</si>
  <si>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</si>
  <si>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</si>
  <si>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</si>
  <si>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</si>
  <si>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</si>
  <si>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</si>
  <si>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</si>
  <si>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</si>
  <si>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</si>
  <si>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</si>
  <si>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</si>
  <si>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</si>
  <si>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</si>
  <si>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</si>
  <si>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</si>
  <si>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</si>
  <si>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</si>
  <si>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</si>
  <si>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</si>
  <si>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</si>
  <si>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</si>
  <si>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</si>
  <si>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</si>
  <si>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</si>
  <si>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</si>
  <si>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</si>
  <si>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</si>
  <si>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</si>
  <si>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</si>
  <si>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</si>
  <si>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</si>
  <si>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</si>
  <si>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</si>
  <si>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</si>
  <si>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</si>
  <si>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</si>
  <si>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</si>
  <si>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</si>
  <si>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</si>
  <si>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</si>
  <si>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</si>
  <si>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</si>
  <si>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</si>
  <si>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</si>
  <si>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</si>
  <si>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</si>
  <si>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</si>
  <si>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</si>
  <si>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</si>
  <si>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</si>
  <si>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</si>
  <si>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</si>
  <si>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</si>
  <si>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</si>
  <si>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</si>
  <si>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</si>
  <si>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</si>
  <si>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</si>
  <si>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</si>
  <si>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</si>
  <si>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</si>
  <si>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</si>
  <si>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</si>
  <si>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</si>
  <si>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</si>
  <si>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</si>
  <si>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</si>
  <si>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</si>
  <si>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</si>
  <si>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</si>
  <si>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</si>
  <si>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</si>
  <si>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</si>
  <si>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</si>
  <si>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</si>
  <si>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</si>
  <si>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</si>
  <si>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</si>
  <si>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</si>
  <si>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</si>
  <si>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</si>
  <si>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</si>
  <si>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</si>
  <si>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</si>
  <si>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</si>
  <si>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</si>
  <si>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</si>
  <si>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</si>
  <si>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</si>
  <si>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</si>
  <si>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</si>
  <si>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</si>
  <si>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</si>
  <si>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</si>
  <si>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</si>
  <si>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</si>
  <si>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</si>
  <si>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</si>
  <si>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</si>
  <si>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</si>
  <si>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</si>
  <si>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</si>
  <si>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</si>
  <si>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</si>
  <si>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</si>
  <si>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</si>
  <si>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</si>
  <si>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</si>
  <si>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</si>
  <si>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</si>
  <si>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</si>
  <si>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</si>
  <si>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</si>
  <si>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</si>
  <si>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</si>
  <si>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</si>
  <si>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</si>
  <si>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</si>
  <si>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</si>
  <si>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</si>
  <si>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</si>
  <si>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</si>
  <si>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</si>
  <si>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</si>
  <si>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</si>
  <si>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</si>
  <si>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</si>
  <si>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</si>
  <si>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</si>
  <si>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</si>
  <si>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</si>
  <si>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</si>
  <si>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</si>
  <si>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</si>
  <si>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</si>
  <si>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</si>
  <si>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</si>
  <si>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</si>
  <si>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</si>
  <si>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</si>
  <si>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</si>
  <si>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</si>
  <si>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</si>
  <si>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</si>
  <si>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</si>
  <si>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</si>
  <si>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</si>
  <si>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</si>
  <si>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</si>
  <si>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</si>
  <si>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</si>
  <si>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</si>
  <si>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</si>
  <si>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</si>
  <si>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</si>
  <si>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</si>
  <si>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</si>
  <si>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</si>
  <si>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</si>
  <si>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</si>
  <si>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</si>
  <si>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</si>
  <si>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</si>
  <si>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</si>
  <si>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</si>
  <si>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</si>
  <si>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</si>
  <si>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</si>
  <si>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</si>
  <si>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</si>
  <si>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</si>
  <si>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</si>
  <si>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</si>
  <si>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</si>
  <si>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</si>
  <si>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</si>
  <si>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</si>
  <si>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</si>
  <si>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</si>
  <si>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</si>
  <si>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</si>
  <si>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</si>
  <si>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</si>
  <si>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</si>
  <si>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</si>
  <si>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</si>
  <si>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</si>
  <si>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</si>
  <si>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</si>
  <si>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</si>
  <si>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</si>
  <si>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</si>
  <si>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</si>
  <si>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</si>
  <si>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</si>
  <si>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</si>
  <si>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</si>
  <si>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</si>
  <si>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</si>
  <si>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</si>
  <si>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</si>
  <si>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</si>
  <si>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</si>
  <si>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</si>
  <si>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</si>
  <si>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</si>
  <si>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</si>
  <si>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</si>
  <si>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</si>
  <si>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</si>
  <si>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</si>
  <si>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</si>
  <si>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</si>
  <si>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</si>
  <si>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</si>
  <si>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</si>
  <si>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</si>
  <si>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</si>
  <si>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</si>
  <si>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</si>
  <si>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</si>
  <si>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</si>
  <si>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</si>
  <si>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</si>
  <si>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</si>
  <si>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</si>
  <si>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</si>
  <si>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</si>
  <si>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</si>
  <si>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</si>
  <si>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</si>
  <si>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</si>
  <si>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</si>
  <si>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</si>
  <si>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</si>
  <si>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</si>
  <si>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</si>
  <si>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</si>
  <si>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</si>
  <si>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</si>
  <si>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</si>
  <si>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</si>
  <si>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</si>
  <si>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</si>
  <si>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</si>
  <si>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</si>
  <si>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</si>
  <si>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</si>
  <si>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</si>
  <si>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</si>
  <si>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</si>
  <si>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</si>
  <si>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</si>
  <si>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</si>
  <si>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</si>
  <si>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</si>
  <si>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</si>
  <si>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</si>
  <si>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</si>
  <si>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</si>
  <si>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</si>
  <si>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</si>
  <si>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</si>
  <si>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</si>
  <si>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</si>
  <si>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</si>
  <si>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</si>
  <si>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</si>
  <si>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</si>
  <si>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</si>
  <si>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</si>
  <si>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</si>
  <si>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</si>
  <si>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</si>
  <si>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</si>
  <si>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</si>
  <si>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</si>
  <si>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</si>
  <si>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</si>
  <si>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</si>
  <si>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</si>
  <si>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</si>
  <si>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</si>
  <si>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</si>
  <si>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</si>
  <si>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</si>
  <si>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</si>
  <si>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</si>
  <si>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</si>
  <si>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</si>
  <si>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</si>
  <si>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</si>
  <si>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</si>
  <si>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</si>
  <si>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</si>
  <si>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</si>
  <si>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</si>
  <si>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</si>
  <si>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</si>
  <si>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</si>
  <si>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</si>
  <si>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</si>
  <si>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</si>
  <si>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</si>
  <si>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</si>
  <si>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</si>
  <si>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</si>
  <si>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</si>
  <si>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</si>
  <si>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</si>
  <si>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</si>
  <si>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</si>
  <si>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</si>
  <si>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</si>
  <si>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</si>
  <si>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</si>
  <si>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</si>
  <si>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</si>
  <si>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</si>
  <si>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</si>
  <si>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</si>
  <si>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</si>
  <si>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</si>
  <si>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</si>
  <si>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</si>
  <si>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</si>
  <si>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</si>
  <si>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</si>
  <si>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</si>
  <si>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</si>
  <si>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</si>
  <si>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</si>
  <si>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</si>
  <si>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</si>
  <si>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</si>
  <si>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</si>
  <si>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</si>
  <si>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</si>
  <si>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</si>
  <si>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</si>
  <si>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</si>
  <si>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</si>
  <si>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</si>
  <si>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</si>
  <si>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</si>
  <si>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</si>
  <si>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</si>
  <si>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</si>
  <si>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</si>
  <si>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</si>
  <si>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</si>
  <si>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</si>
  <si>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</si>
  <si>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</si>
  <si>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</si>
  <si>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</si>
  <si>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</si>
  <si>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</si>
  <si>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</si>
  <si>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</si>
  <si>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</si>
  <si>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</si>
  <si>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</si>
  <si>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</si>
  <si>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</si>
  <si>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</si>
  <si>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</si>
  <si>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</si>
  <si>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</si>
  <si>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</si>
  <si>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</si>
  <si>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</si>
  <si>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</si>
  <si>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</si>
  <si>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</si>
  <si>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</si>
  <si>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</si>
  <si>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</si>
  <si>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</si>
  <si>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</si>
  <si>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</si>
  <si>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</si>
  <si>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</si>
  <si>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</si>
  <si>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</si>
  <si>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</si>
  <si>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</si>
  <si>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</si>
  <si>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</si>
  <si>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</si>
  <si>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</si>
  <si>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</si>
  <si>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</si>
  <si>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</si>
  <si>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</si>
  <si>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</si>
  <si>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</si>
  <si>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</si>
  <si>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</si>
  <si>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</si>
  <si>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</si>
  <si>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</si>
  <si>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</si>
  <si>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</si>
  <si>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</si>
  <si>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</si>
  <si>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</si>
  <si>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</si>
  <si>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</si>
  <si>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</si>
  <si>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</si>
  <si>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</si>
  <si>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</si>
  <si>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</si>
  <si>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</si>
  <si>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</si>
  <si>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</si>
  <si>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</si>
  <si>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</si>
  <si>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</si>
  <si>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</si>
  <si>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</si>
  <si>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</si>
  <si>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</si>
  <si>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</si>
  <si>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</si>
  <si>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</si>
  <si>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</si>
  <si>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</si>
  <si>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</si>
  <si>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</si>
  <si>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</si>
  <si>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</si>
  <si>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</si>
  <si>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</si>
  <si>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</si>
  <si>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</si>
  <si>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</si>
  <si>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</si>
  <si>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</si>
  <si>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</si>
  <si>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</si>
  <si>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</si>
  <si>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</si>
  <si>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</si>
  <si>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</si>
  <si>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</si>
  <si>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</si>
  <si>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</si>
  <si>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</si>
  <si>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</si>
  <si>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</si>
  <si>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</si>
  <si>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</si>
  <si>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</si>
  <si>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</si>
  <si>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</si>
  <si>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</si>
  <si>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</si>
  <si>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</si>
  <si>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</si>
  <si>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</si>
  <si>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</si>
  <si>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</si>
  <si>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</si>
  <si>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</si>
  <si>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</si>
  <si>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</si>
  <si>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</si>
  <si>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</si>
  <si>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</si>
  <si>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</si>
  <si>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</si>
  <si>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</si>
  <si>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</si>
  <si>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</si>
  <si>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</si>
  <si>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</si>
  <si>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</si>
  <si>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</si>
  <si>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</si>
  <si>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</si>
  <si>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</si>
  <si>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</si>
  <si>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</si>
  <si>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</si>
  <si>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</si>
  <si>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</si>
  <si>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</si>
  <si>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</si>
  <si>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</si>
  <si>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</si>
  <si>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</si>
  <si>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</si>
  <si>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</si>
  <si>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</si>
  <si>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</si>
  <si>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</si>
  <si>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</si>
  <si>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</si>
  <si>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</si>
  <si>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</si>
  <si>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</si>
  <si>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</si>
  <si>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</si>
  <si>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</si>
  <si>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</si>
  <si>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</si>
  <si>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</si>
  <si>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</si>
  <si>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</si>
  <si>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</si>
  <si>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</si>
  <si>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</si>
  <si>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</si>
  <si>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</si>
  <si>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</si>
  <si>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</si>
  <si>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</si>
  <si>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</si>
  <si>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</si>
  <si>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</si>
  <si>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</si>
  <si>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</si>
  <si>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</si>
  <si>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</si>
  <si>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</si>
  <si>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</si>
  <si>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</si>
  <si>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</si>
  <si>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</si>
  <si>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</si>
  <si>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</si>
  <si>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</si>
  <si>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</si>
  <si>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</si>
  <si>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</si>
  <si>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</si>
  <si>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</si>
  <si>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</si>
  <si>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</si>
  <si>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</si>
  <si>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</si>
  <si>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</si>
  <si>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</si>
  <si>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</si>
  <si>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</si>
  <si>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</si>
  <si>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</si>
  <si>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</si>
  <si>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</si>
  <si>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</si>
  <si>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</si>
  <si>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</si>
  <si>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</si>
  <si>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</si>
  <si>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</si>
  <si>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</si>
  <si>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</si>
  <si>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</si>
  <si>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</si>
  <si>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</si>
  <si>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</si>
  <si>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</si>
  <si>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</si>
  <si>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</si>
  <si>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</si>
  <si>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</si>
  <si>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</si>
  <si>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</si>
  <si>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</si>
  <si>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</si>
  <si>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</si>
  <si>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</si>
  <si>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</si>
  <si>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</si>
  <si>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</si>
  <si>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</si>
  <si>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</si>
  <si>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</si>
  <si>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</si>
  <si>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</si>
  <si>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</si>
  <si>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</si>
  <si>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</si>
  <si>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</si>
  <si>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</si>
  <si>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</si>
  <si>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</si>
  <si>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</si>
  <si>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</si>
  <si>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</si>
  <si>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</si>
  <si>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</si>
  <si>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</si>
  <si>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</si>
  <si>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</si>
  <si>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</si>
  <si>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</si>
  <si>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</si>
  <si>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</si>
  <si>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</si>
  <si>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</si>
  <si>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</si>
  <si>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</si>
  <si>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</si>
  <si>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</si>
  <si>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</si>
  <si>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</si>
  <si>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</si>
  <si>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</si>
  <si>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</si>
  <si>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</si>
  <si>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</si>
  <si>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</si>
  <si>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</si>
  <si>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</si>
  <si>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</si>
  <si>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</si>
  <si>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</si>
  <si>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</si>
  <si>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</si>
  <si>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</si>
  <si>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</si>
  <si>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</si>
  <si>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</si>
  <si>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</si>
  <si>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</si>
  <si>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</si>
  <si>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</si>
  <si>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</si>
  <si>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</si>
  <si>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</si>
  <si>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</si>
  <si>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</si>
  <si>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</si>
  <si>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</si>
  <si>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</si>
  <si>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</si>
  <si>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</si>
  <si>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</si>
  <si>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</si>
  <si>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</si>
  <si>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</si>
  <si>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</si>
  <si>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</si>
  <si>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</si>
  <si>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</si>
  <si>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</si>
  <si>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</si>
  <si>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</si>
  <si>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</si>
  <si>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</si>
  <si>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</si>
  <si>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</si>
  <si>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</si>
  <si>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</si>
  <si>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</si>
  <si>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</si>
  <si>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</si>
  <si>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</si>
  <si>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</si>
  <si>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</si>
  <si>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</si>
  <si>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</si>
  <si>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</si>
  <si>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</si>
  <si>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</si>
  <si>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</si>
  <si>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</si>
  <si>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</si>
  <si>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</si>
  <si>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</si>
  <si>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</si>
  <si>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</si>
  <si>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</si>
  <si>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</si>
  <si>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</si>
  <si>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</si>
  <si>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</si>
  <si>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</si>
  <si>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</si>
  <si>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</si>
  <si>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</si>
  <si>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</si>
  <si>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</si>
  <si>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</si>
  <si>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</si>
  <si>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</si>
  <si>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</si>
  <si>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</si>
  <si>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</si>
  <si>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</si>
  <si>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</si>
  <si>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</si>
  <si>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</si>
  <si>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</si>
  <si>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</si>
  <si>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</si>
  <si>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</si>
  <si>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</si>
  <si>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</si>
  <si>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</si>
  <si>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</si>
  <si>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</si>
  <si>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</si>
  <si>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</si>
  <si>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</si>
  <si>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</si>
  <si>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</si>
  <si>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</si>
  <si>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</si>
  <si>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</si>
  <si>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</si>
  <si>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</si>
  <si>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</si>
  <si>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</si>
  <si>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</si>
  <si>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</si>
  <si>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</si>
  <si>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</si>
  <si>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</si>
  <si>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</si>
  <si>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</si>
  <si>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</si>
  <si>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</si>
  <si>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</si>
  <si>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</si>
  <si>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</si>
  <si>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</si>
  <si>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</si>
  <si>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</si>
  <si>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</si>
  <si>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</si>
  <si>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</si>
  <si>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</si>
  <si>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</si>
  <si>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</si>
  <si>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</si>
  <si>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</si>
  <si>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</si>
  <si>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</si>
  <si>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</si>
  <si>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</si>
  <si>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</si>
  <si>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</si>
  <si>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</si>
  <si>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</si>
  <si>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</si>
  <si>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</si>
  <si>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</si>
  <si>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</si>
  <si>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</si>
  <si>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</si>
  <si>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</si>
  <si>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</si>
  <si>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</si>
  <si>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</si>
  <si>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</si>
  <si>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</si>
  <si>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</si>
  <si>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</si>
  <si>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</si>
  <si>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</si>
  <si>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</si>
  <si>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</si>
  <si>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</si>
  <si>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</si>
  <si>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</si>
  <si>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</si>
  <si>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</si>
  <si>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</si>
  <si>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</si>
  <si>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</si>
  <si>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</si>
  <si>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</si>
  <si>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</si>
  <si>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</si>
  <si>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</si>
  <si>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</si>
  <si>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</si>
  <si>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</si>
  <si>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</si>
  <si>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</si>
  <si>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</si>
  <si>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</si>
  <si>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</si>
  <si>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</si>
  <si>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</si>
  <si>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</si>
  <si>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</si>
  <si>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</si>
  <si>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</si>
  <si>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</si>
  <si>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</si>
  <si>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</si>
  <si>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</si>
  <si>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</si>
  <si>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</si>
  <si>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</si>
  <si>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</si>
  <si>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</si>
  <si>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</si>
  <si>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</si>
  <si>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</si>
  <si>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</si>
  <si>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</si>
  <si>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</si>
  <si>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</si>
  <si>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</si>
  <si>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</si>
  <si>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</si>
  <si>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</si>
  <si>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</si>
  <si>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</si>
  <si>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</si>
  <si>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</si>
  <si>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</si>
  <si>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</si>
  <si>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</si>
  <si>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</si>
  <si>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</si>
  <si>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</si>
  <si>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</si>
  <si>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</si>
  <si>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</si>
  <si>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</si>
  <si>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</si>
  <si>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</si>
  <si>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</si>
  <si>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</si>
  <si>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</si>
  <si>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</si>
  <si>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</si>
  <si>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</si>
  <si>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</si>
  <si>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</si>
  <si>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</si>
  <si>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</si>
  <si>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</si>
  <si>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</si>
  <si>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</si>
  <si>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</si>
  <si>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</si>
  <si>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</si>
  <si>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</si>
  <si>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</si>
  <si>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</si>
  <si>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</si>
  <si>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</si>
  <si>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</si>
  <si>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</si>
  <si>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</si>
  <si>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</si>
  <si>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</si>
  <si>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</si>
  <si>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</si>
  <si>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</si>
  <si>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</si>
  <si>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</si>
  <si>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</si>
  <si>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</si>
  <si>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</si>
  <si>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</si>
  <si>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</si>
  <si>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</si>
  <si>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</si>
  <si>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</si>
  <si>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</si>
  <si>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</si>
  <si>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</si>
  <si>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</si>
  <si>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</si>
  <si>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</si>
  <si>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</si>
  <si>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</si>
  <si>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</si>
  <si>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</si>
  <si>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</si>
  <si>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</si>
  <si>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</si>
  <si>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</si>
  <si>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</si>
  <si>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</si>
  <si>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</si>
  <si>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</si>
  <si>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</si>
  <si>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</si>
  <si>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</si>
  <si>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</si>
  <si>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</si>
  <si>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</si>
  <si>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</si>
  <si>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</si>
  <si>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</si>
  <si>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</si>
  <si>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</si>
  <si>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</si>
  <si>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</si>
  <si>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</si>
  <si>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</si>
  <si>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</si>
  <si>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</si>
  <si>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</si>
  <si>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</si>
  <si>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</si>
  <si>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</si>
  <si>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</si>
  <si>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</si>
  <si>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</si>
  <si>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</si>
  <si>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</si>
  <si>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</si>
  <si>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</si>
  <si>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</si>
  <si>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</si>
  <si>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</si>
  <si>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</si>
  <si>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</si>
  <si>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</si>
  <si>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</si>
  <si>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</si>
  <si>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</si>
  <si>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</si>
  <si>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</si>
  <si>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</si>
  <si>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</si>
  <si>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</si>
  <si>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</si>
  <si>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</si>
  <si>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</si>
  <si>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</si>
  <si>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</si>
  <si>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</si>
  <si>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</si>
  <si>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</si>
  <si>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</si>
  <si>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</si>
  <si>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</si>
  <si>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</si>
  <si>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</si>
  <si>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</si>
  <si>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</si>
  <si>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</si>
  <si>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</si>
  <si>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</si>
  <si>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</si>
  <si>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</si>
  <si>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</si>
  <si>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</si>
  <si>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</si>
  <si>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</si>
  <si>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</si>
  <si>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</si>
  <si>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</si>
  <si>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</si>
  <si>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</si>
  <si>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</si>
  <si>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</si>
  <si>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</si>
  <si>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</si>
  <si>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</si>
  <si>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</si>
  <si>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</si>
  <si>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</si>
  <si>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</si>
  <si>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</si>
  <si>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</si>
  <si>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</si>
  <si>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</si>
  <si>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</si>
  <si>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</si>
  <si>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</si>
  <si>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</si>
  <si>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</si>
  <si>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</si>
  <si>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</si>
  <si>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</si>
  <si>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</si>
  <si>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</si>
  <si>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</si>
  <si>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</si>
  <si>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</si>
  <si>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</si>
  <si>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</si>
  <si>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</si>
  <si>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</si>
  <si>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</si>
  <si>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</si>
  <si>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</si>
  <si>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</si>
  <si>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</si>
  <si>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</si>
  <si>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</si>
  <si>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</si>
  <si>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</si>
  <si>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</si>
  <si>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</si>
  <si>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</si>
  <si>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</si>
  <si>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</si>
  <si>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</si>
  <si>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</si>
  <si>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</si>
  <si>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</si>
  <si>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</si>
  <si>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</si>
  <si>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</si>
  <si>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</si>
  <si>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</si>
  <si>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</si>
  <si>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</si>
  <si>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</si>
  <si>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</si>
  <si>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</si>
  <si>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</si>
  <si>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</si>
  <si>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</si>
  <si>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</si>
  <si>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</si>
  <si>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</si>
  <si>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</si>
  <si>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</si>
  <si>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</si>
  <si>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</si>
  <si>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</si>
  <si>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</si>
  <si>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</si>
  <si>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</si>
  <si>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</si>
  <si>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</si>
  <si>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</si>
  <si>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</si>
  <si>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</si>
  <si>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</si>
  <si>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</si>
  <si>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</si>
  <si>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</si>
  <si>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</si>
  <si>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</si>
  <si>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</si>
  <si>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</si>
  <si>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</si>
  <si>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</si>
  <si>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</si>
  <si>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</si>
  <si>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</si>
  <si>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</si>
  <si>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</si>
  <si>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</si>
  <si>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</si>
  <si>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</si>
  <si>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</si>
  <si>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</si>
  <si>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</si>
  <si>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</si>
  <si>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</si>
  <si>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</si>
  <si>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</si>
  <si>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</si>
  <si>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</si>
  <si>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</si>
  <si>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</si>
  <si>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</si>
  <si>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</si>
  <si>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</si>
  <si>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</si>
  <si>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</si>
  <si>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</si>
  <si>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</si>
  <si>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</si>
  <si>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</si>
  <si>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</si>
  <si>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</si>
  <si>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</si>
  <si>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</si>
  <si>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</si>
  <si>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</si>
  <si>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</si>
  <si>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</si>
  <si>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</si>
  <si>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</si>
  <si>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</si>
  <si>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</si>
  <si>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</si>
  <si>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</si>
  <si>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</si>
  <si>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</si>
  <si>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</si>
  <si>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</si>
  <si>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</si>
  <si>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</si>
  <si>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</si>
  <si>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</si>
  <si>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</si>
  <si>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</si>
  <si>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</si>
  <si>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</si>
  <si>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</si>
  <si>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</si>
  <si>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</si>
  <si>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</si>
  <si>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</si>
  <si>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</si>
  <si>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</si>
  <si>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</si>
  <si>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</si>
  <si>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</si>
  <si>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</si>
  <si>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</si>
  <si>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</si>
  <si>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</si>
  <si>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</si>
  <si>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</si>
  <si>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</si>
  <si>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</si>
  <si>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</si>
  <si>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</si>
  <si>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</si>
  <si>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</si>
  <si>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</si>
  <si>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</si>
  <si>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</si>
  <si>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</si>
  <si>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</si>
  <si>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</si>
  <si>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</si>
  <si>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</si>
  <si>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</si>
  <si>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</si>
  <si>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</si>
  <si>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</si>
  <si>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</si>
  <si>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</si>
  <si>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</si>
  <si>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</si>
  <si>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</si>
  <si>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</si>
  <si>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</si>
  <si>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</si>
  <si>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</si>
  <si>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</si>
  <si>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</si>
  <si>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</si>
  <si>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</si>
  <si>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</si>
  <si>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</si>
  <si>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</si>
  <si>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</si>
  <si>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</si>
  <si>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</si>
  <si>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</si>
  <si>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</si>
  <si>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</si>
  <si>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</si>
  <si>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</si>
  <si>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</si>
  <si>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</si>
  <si>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</si>
  <si>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</si>
  <si>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</si>
  <si>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</si>
  <si>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</si>
  <si>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</si>
  <si>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</si>
  <si>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</si>
  <si>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</si>
  <si>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</si>
  <si>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</si>
  <si>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</si>
  <si>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</si>
  <si>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</si>
  <si>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</si>
  <si>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</si>
  <si>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</si>
  <si>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</si>
  <si>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</si>
  <si>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</si>
  <si>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</si>
  <si>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</si>
  <si>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</si>
  <si>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</si>
  <si>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</si>
  <si>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</si>
  <si>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</si>
  <si>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</si>
  <si>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</si>
  <si>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</si>
  <si>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</si>
  <si>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</si>
  <si>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</si>
  <si>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</si>
  <si>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</si>
  <si>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</si>
  <si>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</si>
  <si>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</si>
  <si>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</si>
  <si>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</si>
  <si>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</si>
  <si>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</si>
  <si>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</si>
  <si>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</si>
  <si>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</si>
  <si>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</si>
  <si>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</si>
  <si>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</si>
  <si>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</si>
  <si>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</si>
  <si>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</si>
  <si>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</si>
  <si>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</si>
  <si>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</si>
  <si>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</si>
  <si>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</si>
  <si>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</si>
  <si>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</si>
  <si>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</si>
  <si>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</si>
  <si>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</si>
  <si>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</si>
  <si>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</si>
  <si>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</si>
  <si>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</si>
  <si>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</si>
  <si>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</si>
  <si>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</si>
  <si>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</si>
  <si>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</si>
  <si>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</si>
  <si>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</si>
  <si>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</si>
  <si>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</si>
  <si>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</si>
  <si>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</si>
  <si>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</si>
  <si>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</si>
  <si>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</si>
  <si>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</si>
  <si>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</si>
  <si>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</si>
  <si>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</si>
  <si>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</si>
  <si>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</si>
  <si>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</si>
  <si>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</si>
  <si>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</si>
  <si>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</si>
  <si>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</si>
  <si>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</si>
  <si>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</si>
  <si>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</si>
  <si>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</si>
  <si>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</si>
  <si>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</si>
  <si>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</si>
  <si>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</si>
  <si>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</si>
  <si>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</si>
  <si>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</si>
  <si>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</si>
  <si>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</si>
  <si>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</si>
  <si>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</si>
  <si>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</si>
  <si>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</si>
  <si>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</si>
  <si>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</si>
  <si>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</si>
  <si>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</si>
  <si>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</si>
  <si>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</si>
  <si>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</si>
  <si>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</si>
  <si>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</si>
  <si>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</si>
  <si>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</si>
  <si>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</si>
  <si>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</si>
  <si>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</si>
  <si>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</si>
  <si>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</si>
  <si>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</si>
  <si>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</si>
  <si>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</si>
  <si>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</si>
  <si>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</si>
  <si>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</si>
  <si>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</si>
  <si>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</si>
  <si>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</si>
  <si>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</si>
  <si>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</si>
  <si>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</si>
  <si>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</si>
  <si>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</si>
  <si>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</si>
  <si>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</si>
  <si>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</si>
  <si>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</si>
  <si>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</si>
  <si>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</si>
  <si>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</si>
  <si>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</si>
  <si>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</si>
  <si>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</si>
  <si>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</si>
  <si>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</si>
  <si>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</si>
  <si>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</si>
  <si>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</si>
  <si>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</si>
  <si>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</si>
  <si>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</si>
  <si>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</si>
  <si>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</si>
  <si>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</si>
  <si>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</si>
  <si>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</si>
  <si>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</si>
  <si>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</si>
  <si>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</si>
  <si>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</si>
  <si>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</si>
  <si>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</si>
  <si>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</si>
  <si>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</si>
  <si>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</si>
  <si>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</si>
  <si>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</si>
  <si>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</si>
  <si>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</si>
  <si>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</si>
  <si>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</si>
  <si>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</si>
  <si>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</si>
  <si>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</si>
  <si>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</si>
  <si>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</si>
  <si>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</si>
  <si>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</si>
  <si>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</si>
  <si>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</si>
  <si>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</si>
  <si>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</si>
  <si>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</si>
  <si>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</si>
  <si>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</si>
  <si>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</si>
  <si>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</si>
  <si>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</si>
  <si>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</si>
  <si>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</si>
  <si>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</si>
  <si>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</si>
  <si>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</si>
  <si>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</si>
  <si>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</si>
  <si>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</si>
  <si>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</si>
  <si>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</si>
  <si>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</si>
  <si>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</si>
  <si>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</si>
  <si>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</si>
  <si>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</si>
  <si>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</si>
  <si>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</si>
  <si>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</si>
  <si>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</si>
  <si>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</si>
  <si>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</si>
  <si>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</si>
  <si>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</si>
  <si>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</si>
  <si>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</si>
  <si>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</si>
  <si>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</si>
  <si>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</si>
  <si>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</si>
  <si>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</si>
  <si>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</si>
  <si>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</si>
  <si>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</si>
  <si>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</si>
  <si>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</si>
  <si>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</si>
  <si>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</si>
  <si>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</si>
  <si>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</si>
  <si>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</si>
  <si>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</si>
  <si>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</si>
  <si>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</si>
  <si>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</si>
  <si>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</si>
  <si>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</si>
  <si>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</si>
  <si>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</si>
  <si>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</si>
  <si>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</si>
  <si>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</si>
  <si>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</si>
  <si>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</si>
  <si>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</si>
  <si>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</si>
  <si>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</si>
  <si>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</si>
  <si>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</si>
  <si>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</si>
  <si>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</si>
  <si>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</si>
  <si>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</si>
  <si>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</si>
  <si>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</si>
  <si>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</si>
  <si>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</si>
  <si>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</si>
  <si>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</si>
  <si>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</si>
  <si>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</si>
  <si>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</si>
  <si>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</si>
  <si>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</si>
  <si>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</si>
  <si>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</si>
  <si>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</si>
  <si>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</si>
  <si>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</si>
  <si>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</si>
  <si>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</si>
  <si>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</si>
  <si>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</si>
  <si>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</si>
  <si>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</si>
  <si>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</si>
  <si>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</si>
  <si>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</si>
  <si>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</si>
  <si>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</si>
  <si>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</si>
  <si>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</si>
  <si>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</si>
  <si>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</si>
  <si>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</si>
  <si>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</si>
  <si>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</si>
  <si>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</si>
  <si>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</si>
  <si>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</si>
  <si>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</si>
  <si>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</si>
  <si>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</si>
  <si>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</si>
  <si>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</si>
  <si>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</si>
  <si>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</si>
  <si>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</si>
  <si>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</si>
  <si>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</si>
  <si>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</si>
  <si>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</si>
  <si>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</si>
  <si>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</si>
  <si>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</si>
  <si>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</si>
  <si>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</si>
  <si>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</si>
  <si>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</si>
  <si>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</si>
  <si>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</si>
  <si>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</si>
  <si>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</si>
  <si>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</si>
  <si>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</si>
  <si>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</si>
  <si>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</si>
  <si>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</si>
  <si>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</si>
  <si>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</si>
  <si>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</si>
  <si>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</si>
  <si>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</si>
  <si>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</si>
  <si>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</si>
  <si>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</si>
  <si>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</si>
  <si>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</si>
  <si>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</si>
  <si>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</si>
  <si>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</si>
  <si>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</si>
  <si>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</si>
  <si>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</si>
  <si>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</si>
  <si>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</si>
  <si>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</si>
  <si>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</si>
  <si>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</si>
  <si>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</si>
  <si>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</si>
  <si>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</si>
  <si>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</si>
  <si>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</si>
  <si>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</si>
  <si>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</si>
  <si>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</si>
  <si>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</si>
  <si>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</si>
  <si>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</si>
  <si>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</si>
  <si>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</si>
  <si>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</si>
  <si>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</si>
  <si>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</si>
  <si>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</si>
  <si>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</si>
  <si>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</si>
  <si>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</si>
  <si>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</si>
  <si>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</si>
  <si>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</si>
  <si>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</si>
  <si>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</si>
  <si>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</si>
  <si>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</si>
  <si>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</si>
  <si>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</si>
  <si>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</si>
  <si>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</si>
  <si>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</si>
  <si>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</si>
  <si>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</si>
  <si>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</si>
  <si>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</si>
  <si>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</si>
  <si>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</si>
  <si>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</si>
  <si>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</si>
  <si>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</si>
  <si>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</si>
  <si>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</si>
  <si>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</si>
  <si>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</si>
  <si>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</si>
  <si>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</si>
  <si>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</si>
  <si>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</si>
  <si>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</si>
  <si>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</si>
  <si>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</si>
  <si>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</si>
  <si>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</si>
  <si>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</si>
  <si>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</si>
  <si>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</si>
  <si>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</si>
  <si>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</si>
  <si>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</si>
  <si>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</si>
  <si>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</si>
  <si>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</si>
  <si>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</si>
  <si>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</si>
  <si>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</si>
  <si>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</si>
  <si>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</si>
  <si>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</si>
  <si>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</si>
  <si>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</si>
  <si>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</si>
  <si>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</si>
  <si>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</si>
  <si>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</si>
  <si>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</si>
  <si>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</si>
  <si>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</si>
  <si>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</si>
  <si>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</si>
  <si>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</si>
  <si>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</si>
  <si>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</si>
  <si>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</si>
  <si>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</si>
  <si>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</si>
  <si>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</si>
  <si>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</si>
  <si>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</si>
  <si>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</si>
  <si>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</si>
  <si>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</si>
  <si>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</si>
  <si>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</si>
  <si>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</si>
  <si>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</si>
  <si>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</si>
  <si>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</si>
  <si>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</si>
  <si>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</si>
  <si>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</si>
  <si>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</si>
  <si>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</si>
  <si>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</si>
  <si>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</si>
  <si>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</si>
  <si>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</si>
  <si>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</si>
  <si>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</si>
  <si>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</si>
  <si>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</si>
  <si>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</si>
  <si>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</si>
  <si>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</si>
  <si>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</si>
  <si>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</si>
  <si>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</si>
  <si>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</si>
  <si>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</si>
  <si>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</si>
  <si>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</si>
  <si>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</si>
  <si>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</si>
  <si>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</si>
  <si>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</si>
  <si>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</si>
  <si>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</si>
  <si>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</si>
  <si>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</si>
  <si>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</si>
  <si>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</si>
  <si>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</si>
  <si>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</si>
  <si>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</si>
  <si>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</si>
  <si>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</si>
  <si>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</si>
  <si>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</si>
  <si>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</si>
  <si>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</si>
  <si>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</si>
  <si>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</si>
  <si>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</si>
  <si>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</si>
  <si>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</si>
  <si>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</si>
  <si>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</si>
  <si>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</si>
  <si>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</si>
  <si>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</si>
  <si>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</si>
  <si>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</si>
  <si>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</si>
  <si>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</si>
  <si>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</si>
  <si>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</si>
  <si>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</si>
  <si>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</si>
  <si>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</si>
  <si>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</si>
  <si>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</si>
  <si>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</si>
  <si>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</si>
  <si>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</si>
  <si>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</si>
  <si>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</si>
  <si>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</si>
  <si>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</si>
  <si>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</si>
  <si>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</si>
  <si>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</si>
  <si>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</si>
  <si>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</si>
  <si>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</si>
  <si>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</si>
  <si>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</si>
  <si>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</si>
  <si>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</si>
  <si>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</si>
  <si>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</si>
  <si>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</si>
  <si>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</si>
  <si>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</si>
  <si>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</si>
  <si>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</si>
  <si>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</si>
  <si>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</si>
  <si>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</si>
  <si>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</si>
  <si>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</si>
  <si>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</si>
  <si>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</si>
  <si>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</si>
  <si>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</si>
  <si>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</si>
  <si>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</si>
  <si>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</si>
  <si>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</si>
  <si>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</si>
  <si>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</si>
  <si>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</si>
  <si>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</si>
  <si>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</si>
  <si>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</si>
  <si>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</si>
  <si>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</si>
  <si>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</si>
  <si>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</si>
  <si>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</si>
  <si>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</si>
  <si>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</si>
  <si>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</si>
  <si>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</si>
  <si>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</si>
  <si>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</si>
  <si>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</si>
  <si>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</si>
  <si>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</si>
  <si>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</si>
  <si>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</si>
  <si>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</si>
  <si>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</si>
  <si>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</si>
  <si>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</si>
  <si>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</si>
  <si>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</si>
  <si>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</si>
  <si>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</si>
  <si>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</si>
  <si>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</si>
  <si>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</si>
  <si>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</si>
  <si>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</si>
  <si>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</si>
  <si>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</si>
  <si>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</si>
  <si>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</si>
  <si>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</si>
  <si>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</si>
  <si>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</si>
  <si>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</si>
  <si>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</si>
  <si>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</si>
  <si>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</si>
  <si>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</si>
  <si>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</si>
  <si>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</si>
  <si>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</si>
  <si>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</si>
  <si>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</si>
  <si>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</si>
  <si>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</si>
  <si>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</si>
  <si>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</si>
  <si>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</si>
  <si>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</si>
  <si>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</si>
  <si>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</si>
  <si>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</si>
  <si>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</si>
  <si>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</si>
  <si>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</si>
  <si>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</si>
  <si>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</si>
  <si>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</si>
  <si>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</si>
  <si>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</si>
  <si>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</si>
  <si>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</si>
  <si>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</si>
  <si>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</si>
  <si>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</si>
  <si>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</si>
  <si>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</si>
  <si>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</si>
  <si>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</si>
  <si>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</si>
  <si>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</si>
  <si>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</si>
  <si>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</si>
  <si>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</si>
  <si>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</si>
  <si>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</si>
  <si>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</si>
  <si>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</si>
  <si>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</si>
  <si>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</si>
  <si>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</si>
  <si>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</si>
  <si>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</si>
  <si>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</si>
  <si>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</si>
  <si>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</si>
  <si>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</si>
  <si>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</si>
  <si>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</si>
  <si>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</si>
  <si>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</si>
  <si>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</si>
  <si>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</si>
  <si>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</si>
  <si>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</si>
  <si>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</si>
  <si>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</si>
  <si>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</si>
  <si>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</si>
  <si>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</si>
  <si>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</si>
  <si>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</si>
  <si>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</si>
  <si>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</si>
  <si>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</si>
  <si>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</si>
  <si>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</si>
  <si>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</si>
  <si>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</si>
  <si>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</si>
  <si>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</si>
  <si>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</si>
  <si>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</si>
  <si>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</si>
  <si>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</si>
  <si>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</si>
  <si>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</si>
  <si>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</si>
  <si>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</si>
  <si>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</si>
  <si>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</si>
  <si>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</si>
  <si>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</si>
  <si>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</si>
  <si>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</si>
  <si>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</si>
  <si>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</si>
  <si>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</si>
  <si>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</si>
  <si>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</si>
  <si>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</si>
  <si>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</si>
  <si>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</si>
  <si>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</si>
  <si>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</si>
  <si>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</si>
  <si>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</si>
  <si>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</si>
  <si>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</si>
  <si>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</si>
  <si>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</si>
  <si>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</si>
  <si>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</si>
  <si>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</si>
  <si>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</si>
  <si>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</si>
  <si>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</si>
  <si>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</si>
  <si>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</si>
  <si>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</si>
  <si>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</si>
  <si>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</si>
  <si>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</si>
  <si>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</si>
  <si>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</si>
  <si>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</si>
  <si>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</si>
  <si>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</si>
  <si>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</si>
  <si>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</si>
  <si>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</si>
  <si>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</si>
  <si>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</si>
  <si>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</si>
  <si>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</si>
  <si>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</si>
  <si>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</si>
  <si>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</si>
  <si>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</si>
  <si>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</si>
  <si>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</si>
  <si>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</si>
  <si>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</si>
  <si>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</si>
  <si>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</si>
  <si>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</si>
  <si>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</si>
  <si>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</si>
  <si>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</si>
  <si>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</si>
  <si>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</si>
  <si>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</si>
  <si>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</si>
  <si>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</si>
  <si>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</si>
  <si>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</si>
  <si>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</si>
  <si>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</si>
  <si>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</si>
  <si>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</si>
  <si>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</si>
  <si>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</si>
  <si>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</si>
  <si>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</si>
  <si>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</si>
  <si>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</si>
  <si>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</si>
  <si>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</si>
  <si>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</si>
  <si>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</si>
  <si>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</si>
  <si>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</si>
  <si>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</si>
  <si>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</si>
  <si>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</si>
  <si>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</si>
  <si>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</si>
  <si>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</si>
  <si>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</si>
  <si>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</si>
  <si>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</si>
  <si>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</si>
  <si>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</si>
  <si>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</si>
  <si>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</si>
  <si>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</si>
  <si>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</si>
  <si>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</si>
  <si>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</si>
  <si>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</si>
  <si>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</si>
  <si>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</si>
  <si>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</si>
  <si>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</si>
  <si>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</si>
  <si>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</si>
  <si>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</si>
  <si>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</si>
  <si>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</si>
  <si>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</si>
  <si>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</si>
  <si>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</si>
  <si>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</si>
  <si>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</si>
  <si>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</si>
  <si>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</si>
  <si>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</si>
  <si>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</si>
  <si>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</si>
  <si>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</si>
  <si>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</si>
  <si>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</si>
  <si>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</si>
  <si>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</si>
  <si>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</si>
  <si>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</si>
  <si>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</si>
  <si>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</si>
  <si>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</si>
  <si>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</si>
  <si>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</si>
  <si>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</si>
  <si>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</si>
  <si>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</si>
  <si>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</si>
  <si>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</si>
  <si>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</si>
  <si>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</si>
  <si>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</si>
  <si>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</si>
  <si>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</si>
  <si>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</si>
  <si>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</si>
  <si>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</si>
  <si>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</si>
  <si>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</si>
  <si>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</si>
  <si>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</si>
  <si>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</si>
  <si>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</si>
  <si>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</si>
  <si>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</si>
  <si>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</si>
  <si>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</si>
  <si>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</si>
  <si>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</si>
  <si>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</si>
  <si>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</si>
  <si>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</si>
  <si>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</si>
  <si>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</si>
  <si>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</si>
  <si>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</si>
  <si>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</si>
  <si>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</si>
  <si>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</si>
  <si>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</si>
  <si>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</si>
  <si>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</si>
  <si>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</si>
  <si>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</si>
  <si>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</si>
  <si>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</si>
  <si>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</si>
  <si>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</si>
  <si>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</si>
  <si>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</si>
  <si>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</si>
  <si>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</si>
  <si>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</si>
  <si>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</si>
  <si>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</si>
  <si>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</si>
  <si>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</si>
  <si>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</si>
  <si>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</si>
  <si>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</si>
  <si>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</si>
  <si>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</si>
  <si>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</si>
  <si>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</si>
  <si>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</si>
  <si>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</si>
  <si>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</si>
  <si>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</si>
  <si>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</si>
  <si>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</si>
  <si>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</si>
  <si>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</si>
  <si>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</si>
  <si>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</si>
  <si>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</si>
  <si>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</si>
  <si>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</si>
  <si>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</si>
  <si>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</si>
  <si>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</si>
  <si>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</si>
  <si>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</si>
  <si>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</si>
  <si>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</si>
  <si>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</si>
  <si>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</si>
  <si>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</si>
  <si>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</si>
  <si>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</si>
  <si>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</si>
  <si>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</si>
  <si>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</si>
  <si>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</si>
  <si>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</si>
  <si>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</si>
  <si>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</si>
  <si>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</si>
  <si>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</si>
  <si>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</si>
  <si>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</si>
  <si>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</si>
  <si>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</si>
  <si>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</si>
  <si>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</si>
  <si>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</si>
  <si>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</si>
  <si>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</si>
  <si>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</si>
  <si>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</si>
  <si>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</si>
  <si>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</si>
  <si>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</si>
  <si>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</si>
  <si>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</si>
  <si>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</si>
  <si>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</si>
  <si>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</si>
  <si>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</si>
  <si>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</si>
  <si>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</si>
  <si>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</si>
  <si>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</si>
  <si>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</si>
  <si>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</si>
  <si>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</si>
  <si>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</si>
  <si>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</si>
  <si>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</si>
  <si>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</si>
  <si>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</si>
  <si>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</si>
  <si>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</si>
  <si>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</si>
  <si>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</si>
  <si>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</si>
  <si>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</si>
  <si>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</si>
  <si>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</si>
  <si>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</si>
  <si>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</si>
  <si>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</si>
  <si>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</si>
  <si>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</si>
  <si>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</si>
  <si>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</si>
  <si>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</si>
  <si>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</si>
  <si>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</si>
  <si>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</si>
  <si>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</si>
  <si>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</si>
  <si>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</si>
  <si>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</si>
  <si>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</si>
  <si>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</si>
  <si>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</si>
  <si>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</si>
  <si>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</si>
  <si>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</si>
  <si>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</si>
  <si>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</si>
  <si>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</si>
  <si>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</si>
  <si>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</si>
  <si>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</si>
  <si>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</si>
  <si>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</si>
  <si>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</si>
  <si>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</si>
  <si>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</si>
  <si>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</si>
  <si>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</si>
  <si>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</si>
  <si>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</si>
  <si>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</si>
  <si>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</si>
  <si>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</si>
  <si>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</si>
  <si>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</si>
  <si>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</si>
  <si>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</si>
  <si>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</si>
  <si>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</si>
  <si>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</si>
  <si>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</si>
  <si>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</si>
  <si>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</si>
  <si>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</si>
  <si>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</si>
  <si>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</si>
  <si>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</si>
  <si>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</si>
  <si>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</si>
  <si>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</si>
  <si>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</si>
  <si>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</si>
  <si>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</si>
  <si>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</si>
  <si>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</si>
  <si>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</si>
  <si>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</si>
  <si>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</si>
  <si>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</si>
  <si>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</si>
  <si>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</si>
  <si>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</si>
  <si>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</si>
  <si>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</si>
  <si>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</si>
  <si>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</si>
  <si>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</si>
  <si>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</si>
  <si>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</si>
  <si>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</si>
  <si>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</si>
  <si>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</si>
  <si>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</si>
  <si>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</si>
  <si>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</si>
  <si>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</si>
  <si>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</si>
  <si>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</si>
  <si>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</si>
  <si>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</si>
  <si>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</si>
  <si>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</si>
  <si>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</si>
  <si>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</si>
  <si>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</si>
  <si>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</si>
  <si>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</si>
  <si>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</si>
  <si>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</si>
  <si>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</si>
  <si>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</si>
  <si>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</si>
  <si>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</si>
  <si>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</si>
  <si>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</si>
  <si>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</si>
  <si>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</si>
  <si>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</si>
  <si>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</si>
  <si>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</si>
  <si>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</si>
  <si>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</si>
  <si>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</si>
  <si>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</si>
  <si>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</si>
  <si>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</si>
  <si>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</si>
  <si>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</si>
  <si>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</si>
  <si>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</si>
  <si>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</si>
  <si>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</si>
  <si>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</si>
  <si>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</si>
  <si>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</si>
  <si>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</si>
  <si>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</si>
  <si>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</si>
  <si>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</si>
  <si>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</si>
  <si>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</si>
  <si>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</si>
  <si>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</si>
  <si>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</si>
  <si>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</si>
  <si>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</si>
  <si>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</si>
  <si>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</si>
  <si>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</si>
  <si>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</si>
  <si>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</si>
  <si>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</si>
  <si>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</si>
  <si>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</si>
  <si>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</si>
  <si>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</si>
  <si>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</si>
  <si>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</si>
  <si>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</si>
  <si>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</si>
  <si>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</si>
  <si>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</si>
  <si>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</si>
  <si>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</si>
  <si>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</si>
  <si>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</si>
  <si>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</si>
  <si>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</si>
  <si>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</si>
  <si>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</si>
  <si>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</si>
  <si>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</si>
  <si>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</si>
  <si>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</si>
  <si>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</si>
  <si>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</si>
  <si>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</si>
  <si>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</si>
  <si>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</si>
  <si>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</si>
  <si>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</si>
  <si>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</si>
  <si>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</si>
  <si>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</si>
  <si>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</si>
  <si>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</si>
  <si>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</si>
  <si>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</si>
  <si>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</si>
  <si>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</si>
  <si>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</si>
  <si>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</si>
  <si>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</si>
  <si>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</si>
  <si>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</si>
  <si>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</si>
  <si>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</si>
  <si>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</si>
  <si>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</si>
  <si>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</si>
  <si>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</si>
  <si>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</si>
  <si>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</si>
  <si>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</si>
  <si>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</si>
  <si>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</si>
  <si>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</si>
  <si>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</si>
  <si>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</si>
  <si>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</si>
  <si>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</si>
  <si>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</si>
  <si>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</si>
  <si>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</si>
  <si>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</si>
  <si>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</si>
  <si>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</si>
  <si>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</si>
  <si>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</si>
  <si>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</si>
  <si>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</si>
  <si>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</si>
  <si>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</si>
  <si>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</si>
  <si>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</si>
  <si>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</si>
  <si>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</si>
  <si>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</si>
  <si>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</si>
  <si>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</si>
  <si>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</si>
  <si>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</si>
  <si>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</si>
  <si>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</si>
  <si>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</si>
  <si>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</si>
  <si>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</si>
  <si>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</si>
  <si>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</si>
  <si>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</si>
  <si>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</si>
  <si>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</si>
  <si>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</si>
  <si>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</si>
  <si>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</si>
  <si>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</si>
  <si>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</si>
  <si>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</si>
  <si>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</si>
  <si>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</si>
  <si>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</si>
  <si>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</si>
  <si>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</si>
  <si>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</si>
  <si>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</si>
  <si>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</si>
  <si>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</si>
  <si>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</si>
  <si>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</si>
  <si>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</si>
  <si>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</si>
  <si>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</si>
  <si>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</si>
  <si>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</si>
  <si>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</si>
  <si>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</si>
  <si>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</si>
  <si>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</si>
  <si>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</si>
  <si>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</si>
  <si>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</si>
  <si>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</si>
  <si>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</si>
  <si>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</si>
  <si>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</si>
  <si>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</si>
  <si>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</si>
  <si>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</si>
  <si>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</si>
  <si>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</si>
  <si>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</si>
  <si>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</si>
  <si>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</si>
  <si>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</si>
  <si>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</si>
  <si>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</si>
  <si>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</si>
  <si>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</si>
  <si>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</si>
  <si>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</si>
  <si>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</si>
  <si>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</si>
  <si>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</si>
  <si>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</si>
  <si>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</si>
  <si>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</si>
  <si>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</si>
  <si>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</si>
  <si>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</si>
  <si>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</si>
  <si>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</si>
  <si>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</si>
  <si>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</si>
  <si>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</si>
  <si>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</si>
  <si>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</si>
  <si>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</si>
  <si>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</si>
  <si>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</si>
  <si>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</si>
  <si>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</si>
  <si>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</si>
  <si>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</si>
  <si>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</si>
  <si>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</si>
  <si>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</si>
  <si>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</si>
  <si>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</si>
  <si>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</si>
  <si>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</si>
  <si>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</si>
  <si>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</si>
  <si>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</si>
  <si>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</si>
  <si>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</si>
  <si>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</si>
  <si>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</si>
  <si>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</si>
  <si>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</si>
  <si>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</si>
  <si>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</si>
  <si>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</si>
  <si>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</si>
  <si>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</si>
  <si>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</si>
  <si>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</si>
  <si>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</si>
  <si>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</si>
  <si>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</si>
  <si>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</si>
  <si>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</si>
  <si>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</si>
  <si>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</si>
  <si>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</si>
  <si>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</si>
  <si>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</si>
  <si>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</si>
  <si>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</si>
  <si>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</si>
  <si>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</si>
  <si>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</si>
  <si>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</si>
  <si>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</si>
  <si>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</si>
  <si>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</si>
  <si>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</si>
  <si>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</si>
  <si>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</si>
  <si>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</si>
  <si>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</si>
  <si>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</si>
  <si>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</si>
  <si>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</si>
  <si>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</si>
  <si>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</si>
  <si>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</si>
  <si>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</si>
  <si>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</si>
  <si>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</si>
  <si>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</si>
  <si>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</si>
  <si>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</si>
  <si>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</si>
  <si>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</si>
  <si>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</si>
  <si>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</si>
  <si>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</si>
  <si>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</si>
  <si>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</si>
  <si>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</si>
  <si>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</si>
  <si>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</si>
  <si>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</si>
  <si>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</si>
  <si>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</si>
  <si>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</si>
  <si>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</si>
  <si>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</si>
  <si>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</si>
  <si>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</si>
  <si>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</si>
  <si>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</si>
  <si>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</si>
  <si>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</si>
  <si>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</si>
  <si>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</si>
  <si>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</si>
  <si>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</si>
  <si>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</si>
  <si>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</si>
  <si>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</si>
  <si>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</si>
  <si>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</si>
  <si>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</si>
  <si>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</si>
  <si>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</si>
  <si>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</si>
  <si>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</si>
  <si>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</si>
  <si>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</si>
  <si>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</si>
  <si>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</si>
  <si>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</si>
  <si>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</si>
  <si>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</si>
  <si>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</si>
  <si>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</si>
  <si>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</si>
  <si>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</si>
  <si>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</si>
  <si>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</si>
  <si>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</si>
  <si>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</si>
  <si>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</si>
  <si>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</si>
  <si>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</si>
  <si>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</si>
  <si>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</si>
  <si>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</si>
  <si>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</si>
  <si>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</si>
  <si>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</si>
  <si>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</si>
  <si>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</si>
  <si>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</si>
  <si>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</si>
  <si>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</si>
  <si>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</si>
  <si>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</si>
  <si>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</si>
  <si>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</si>
  <si>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</si>
  <si>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</si>
  <si>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</si>
  <si>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</si>
  <si>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</si>
  <si>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</si>
  <si>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</si>
  <si>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</si>
  <si>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</si>
  <si>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</si>
  <si>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</si>
  <si>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</si>
  <si>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</si>
  <si>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</si>
  <si>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</si>
  <si>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</si>
  <si>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</si>
  <si>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</si>
  <si>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</si>
  <si>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</si>
  <si>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</si>
  <si>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</si>
  <si>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</si>
  <si>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</si>
  <si>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</si>
  <si>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</si>
  <si>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</si>
  <si>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</si>
  <si>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</si>
  <si>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</si>
  <si>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</si>
  <si>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</si>
  <si>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</si>
  <si>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</si>
  <si>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</si>
  <si>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</si>
  <si>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</si>
  <si>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</si>
  <si>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</si>
  <si>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</si>
  <si>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</si>
  <si>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</si>
  <si>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</si>
  <si>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</si>
  <si>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</si>
  <si>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</si>
  <si>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</si>
  <si>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</si>
  <si>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</si>
  <si>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</si>
  <si>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</si>
  <si>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</si>
  <si>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</si>
  <si>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</si>
  <si>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</si>
  <si>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</si>
  <si>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</si>
  <si>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</si>
  <si>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</si>
  <si>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</si>
  <si>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</si>
  <si>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</si>
  <si>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</si>
  <si>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</si>
  <si>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</si>
  <si>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</si>
  <si>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</si>
  <si>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</si>
  <si>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</si>
  <si>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</si>
  <si>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</si>
  <si>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</si>
  <si>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</si>
  <si>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</si>
  <si>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</si>
  <si>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</si>
  <si>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</si>
  <si>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</si>
  <si>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</si>
  <si>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</si>
  <si>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</si>
  <si>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</si>
  <si>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</si>
  <si>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</si>
  <si>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</si>
  <si>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</si>
  <si>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</si>
  <si>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</si>
  <si>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</si>
  <si>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</si>
  <si>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</si>
  <si>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</si>
  <si>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</si>
  <si>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</si>
  <si>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</si>
  <si>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</si>
  <si>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</si>
  <si>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</si>
  <si>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</si>
  <si>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</si>
  <si>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</si>
  <si>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</si>
  <si>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</si>
  <si>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</si>
  <si>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</si>
  <si>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</si>
  <si>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</si>
  <si>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</si>
  <si>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</si>
  <si>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</si>
  <si>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</si>
  <si>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</si>
  <si>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</si>
  <si>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</si>
  <si>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</si>
  <si>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</si>
  <si>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</si>
  <si>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</si>
  <si>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</si>
  <si>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</si>
  <si>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</si>
  <si>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</si>
  <si>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</si>
  <si>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</si>
  <si>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</si>
  <si>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</si>
  <si>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</si>
  <si>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</si>
  <si>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</si>
  <si>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</si>
  <si>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</si>
  <si>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</si>
  <si>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</si>
  <si>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</si>
  <si>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</si>
  <si>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</si>
  <si>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</si>
  <si>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</si>
  <si>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</si>
  <si>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</si>
  <si>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</si>
  <si>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</si>
  <si>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</si>
  <si>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</si>
  <si>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</si>
  <si>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</si>
  <si>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</si>
  <si>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</si>
  <si>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</si>
  <si>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</si>
  <si>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</si>
  <si>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</si>
  <si>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</si>
  <si>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</si>
  <si>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</si>
  <si>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</si>
  <si>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</si>
  <si>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</si>
  <si>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</si>
  <si>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</si>
  <si>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</si>
  <si>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</si>
  <si>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</si>
  <si>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</si>
  <si>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</si>
  <si>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</si>
  <si>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</si>
  <si>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</si>
  <si>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</si>
  <si>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</si>
  <si>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</si>
  <si>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</si>
  <si>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</si>
  <si>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</si>
  <si>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</si>
  <si>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</si>
  <si>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</si>
  <si>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</si>
  <si>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</si>
  <si>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</si>
  <si>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</si>
  <si>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</si>
  <si>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</si>
  <si>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</si>
  <si>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</si>
  <si>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</si>
  <si>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</si>
  <si>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</si>
  <si>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</si>
  <si>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</si>
  <si>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</si>
  <si>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</si>
  <si>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</si>
  <si>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</si>
  <si>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</si>
  <si>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</si>
  <si>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</si>
  <si>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</si>
  <si>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</si>
  <si>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</si>
  <si>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</si>
  <si>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</si>
  <si>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</si>
  <si>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</si>
  <si>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</si>
  <si>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</si>
  <si>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</si>
  <si>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</si>
  <si>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</si>
  <si>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</si>
  <si>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</si>
  <si>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</si>
  <si>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</si>
  <si>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</si>
  <si>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</si>
  <si>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</si>
  <si>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</si>
  <si>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</si>
  <si>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</si>
  <si>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</si>
  <si>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</si>
  <si>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</si>
  <si>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</si>
  <si>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</si>
  <si>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</si>
  <si>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</si>
  <si>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</si>
  <si>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</si>
  <si>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</si>
  <si>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</si>
  <si>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</si>
  <si>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</si>
  <si>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</si>
  <si>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</si>
  <si>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</si>
  <si>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</si>
  <si>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</si>
  <si>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</si>
  <si>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</si>
  <si>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</si>
  <si>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</si>
  <si>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</si>
  <si>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</si>
  <si>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</si>
  <si>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</si>
  <si>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</si>
  <si>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</si>
  <si>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</si>
  <si>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</si>
  <si>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</si>
  <si>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</si>
  <si>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</si>
  <si>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</si>
  <si>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</si>
  <si>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</si>
  <si>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</si>
  <si>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</si>
  <si>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</si>
  <si>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</si>
  <si>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</si>
  <si>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</si>
  <si>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</si>
  <si>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</si>
  <si>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</si>
  <si>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</si>
  <si>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</si>
  <si>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</si>
  <si>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</si>
  <si>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</si>
  <si>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</si>
  <si>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</si>
  <si>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</si>
  <si>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</si>
  <si>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</si>
  <si>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</si>
  <si>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</si>
  <si>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</si>
  <si>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</si>
  <si>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</si>
  <si>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</si>
  <si>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</si>
  <si>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</si>
  <si>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</si>
  <si>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</si>
  <si>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</si>
  <si>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</si>
  <si>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</si>
  <si>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</si>
  <si>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</si>
  <si>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</si>
  <si>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</si>
  <si>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</si>
  <si>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</si>
  <si>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</si>
  <si>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</si>
  <si>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</si>
  <si>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</si>
  <si>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</si>
  <si>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</si>
  <si>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</si>
  <si>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</si>
  <si>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</si>
  <si>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</si>
  <si>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</si>
  <si>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</si>
  <si>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</si>
  <si>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</si>
  <si>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</si>
  <si>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</si>
  <si>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</si>
  <si>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</si>
  <si>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</si>
  <si>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</si>
  <si>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</si>
  <si>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</si>
  <si>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</si>
  <si>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</si>
  <si>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</si>
  <si>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</si>
  <si>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</si>
  <si>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</si>
  <si>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</si>
  <si>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</si>
  <si>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</si>
  <si>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</si>
  <si>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</si>
  <si>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</si>
  <si>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</si>
  <si>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</si>
  <si>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</si>
  <si>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</si>
  <si>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</si>
  <si>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</si>
  <si>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</si>
  <si>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</si>
  <si>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</si>
  <si>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</si>
  <si>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</si>
  <si>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</si>
  <si>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</si>
  <si>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</si>
  <si>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</si>
  <si>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</si>
  <si>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</si>
  <si>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</si>
  <si>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</si>
  <si>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</si>
  <si>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</si>
  <si>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</si>
  <si>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</si>
  <si>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</si>
  <si>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</si>
  <si>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</si>
  <si>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</si>
  <si>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</si>
  <si>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</si>
  <si>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</si>
  <si>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</si>
  <si>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</si>
  <si>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</si>
  <si>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</si>
  <si>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</si>
  <si>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</si>
  <si>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</si>
  <si>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</si>
  <si>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</si>
  <si>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</si>
  <si>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</si>
  <si>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</si>
  <si>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</si>
  <si>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</si>
  <si>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</si>
  <si>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</si>
  <si>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</si>
  <si>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</si>
  <si>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</si>
  <si>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</si>
  <si>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</si>
  <si>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</si>
  <si>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</si>
  <si>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</si>
  <si>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</si>
  <si>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</si>
  <si>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</si>
  <si>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</si>
  <si>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</si>
  <si>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</si>
  <si>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</si>
  <si>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</si>
  <si>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</si>
  <si>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</si>
  <si>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</si>
  <si>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</si>
  <si>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</si>
  <si>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</si>
  <si>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</si>
  <si>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</si>
  <si>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</si>
  <si>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</si>
  <si>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</si>
  <si>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</si>
  <si>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</si>
  <si>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</si>
  <si>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</si>
  <si>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</si>
  <si>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</si>
  <si>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</si>
  <si>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</si>
  <si>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</si>
  <si>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</si>
  <si>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</si>
  <si>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</si>
  <si>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</si>
  <si>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</si>
  <si>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</si>
  <si>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</si>
  <si>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</si>
  <si>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</si>
  <si>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</si>
  <si>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</si>
  <si>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</si>
  <si>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</si>
  <si>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</si>
  <si>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</si>
  <si>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</si>
  <si>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</si>
  <si>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</si>
  <si>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</si>
  <si>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</si>
  <si>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</si>
  <si>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</si>
  <si>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</si>
  <si>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</si>
  <si>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</si>
  <si>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</si>
  <si>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</si>
  <si>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</si>
  <si>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</si>
  <si>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</si>
  <si>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</si>
  <si>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</si>
  <si>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</si>
  <si>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</si>
  <si>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</si>
  <si>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</si>
  <si>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</si>
  <si>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</si>
  <si>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</si>
  <si>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</si>
  <si>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</si>
  <si>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</si>
  <si>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</si>
  <si>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</si>
  <si>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</si>
  <si>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</si>
  <si>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</si>
  <si>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</si>
  <si>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</si>
  <si>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</si>
  <si>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</si>
  <si>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</si>
  <si>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</si>
  <si>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</si>
  <si>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</si>
  <si>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</si>
  <si>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</si>
  <si>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</si>
  <si>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</si>
  <si>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</si>
  <si>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</si>
  <si>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</si>
  <si>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</si>
  <si>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</si>
  <si>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</si>
  <si>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</si>
  <si>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</si>
  <si>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</si>
  <si>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</si>
  <si>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</si>
  <si>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</si>
  <si>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</si>
  <si>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</si>
  <si>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</si>
  <si>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</si>
  <si>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</si>
  <si>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</si>
  <si>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</si>
  <si>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</si>
  <si>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</si>
  <si>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</si>
  <si>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</si>
  <si>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</si>
  <si>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</si>
  <si>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</si>
  <si>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</si>
  <si>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</si>
  <si>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</si>
  <si>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</si>
  <si>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</si>
  <si>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</si>
  <si>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</si>
  <si>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</si>
  <si>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</si>
  <si>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</si>
  <si>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</si>
  <si>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</si>
  <si>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</si>
  <si>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</si>
  <si>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</si>
  <si>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</si>
  <si>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</si>
  <si>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</si>
  <si>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</si>
  <si>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</si>
  <si>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</si>
  <si>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</si>
  <si>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</si>
  <si>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</si>
  <si>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</si>
  <si>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</si>
  <si>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</si>
  <si>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</si>
  <si>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</si>
  <si>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</si>
  <si>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</si>
  <si>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</si>
  <si>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</si>
  <si>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</si>
  <si>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</si>
  <si>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</si>
  <si>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</si>
  <si>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</si>
  <si>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</si>
  <si>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</si>
  <si>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</si>
  <si>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</si>
  <si>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</si>
  <si>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</si>
  <si>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</si>
  <si>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</si>
  <si>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</si>
  <si>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</si>
  <si>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</si>
  <si>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</si>
  <si>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</si>
  <si>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</si>
  <si>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</si>
  <si>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</si>
  <si>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</si>
  <si>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</si>
  <si>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</si>
  <si>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</si>
  <si>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</si>
  <si>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</si>
  <si>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</si>
  <si>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</si>
  <si>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</si>
  <si>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</si>
  <si>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</si>
  <si>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</si>
  <si>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</si>
  <si>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</si>
  <si>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</si>
  <si>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</si>
  <si>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</si>
  <si>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</si>
  <si>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</si>
  <si>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</si>
  <si>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</si>
  <si>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</si>
  <si>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</si>
  <si>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</si>
  <si>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</si>
  <si>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</si>
  <si>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</si>
  <si>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</si>
  <si>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</si>
  <si>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</si>
  <si>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</si>
  <si>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</si>
  <si>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</si>
  <si>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</si>
  <si>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</si>
  <si>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</si>
  <si>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</si>
  <si>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</si>
  <si>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</si>
  <si>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</si>
  <si>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</si>
  <si>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</si>
  <si>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</si>
  <si>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</si>
  <si>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</si>
  <si>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</si>
  <si>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</si>
  <si>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</si>
  <si>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</si>
  <si>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</si>
  <si>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</si>
  <si>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</si>
  <si>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</si>
  <si>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</si>
  <si>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</si>
  <si>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</si>
  <si>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</si>
  <si>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</si>
  <si>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</si>
  <si>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</si>
  <si>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</si>
  <si>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</si>
  <si>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</si>
  <si>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</si>
  <si>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</si>
  <si>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</si>
  <si>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</si>
  <si>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</si>
  <si>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</si>
  <si>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</si>
  <si>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</si>
  <si>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</si>
  <si>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</si>
  <si>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</si>
  <si>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</si>
  <si>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</si>
  <si>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</si>
  <si>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</si>
  <si>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</si>
  <si>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</si>
  <si>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</si>
  <si>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</si>
  <si>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</si>
  <si>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</si>
  <si>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</si>
  <si>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</si>
  <si>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</si>
  <si>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</si>
  <si>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</si>
  <si>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</si>
  <si>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</si>
  <si>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</si>
  <si>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</si>
  <si>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</si>
  <si>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</si>
  <si>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</si>
  <si>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</si>
  <si>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</si>
  <si>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</si>
  <si>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</si>
  <si>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</si>
  <si>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</si>
  <si>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</si>
  <si>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</si>
  <si>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</si>
  <si>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</si>
  <si>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</si>
  <si>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</si>
  <si>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</si>
  <si>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</si>
  <si>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</si>
  <si>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</si>
  <si>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</si>
  <si>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</si>
  <si>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</si>
  <si>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</si>
  <si>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</si>
  <si>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</si>
  <si>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</si>
  <si>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</si>
  <si>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</si>
  <si>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</si>
  <si>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</si>
  <si>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</si>
  <si>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</si>
  <si>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</si>
  <si>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</si>
  <si>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</si>
  <si>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</si>
  <si>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</si>
  <si>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</si>
  <si>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</si>
  <si>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</si>
  <si>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</si>
  <si>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</si>
  <si>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</si>
  <si>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</si>
  <si>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</si>
  <si>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</si>
  <si>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</si>
  <si>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</si>
  <si>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</si>
  <si>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</si>
  <si>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</si>
  <si>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</si>
  <si>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</si>
  <si>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</si>
  <si>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</si>
  <si>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</si>
  <si>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</si>
  <si>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</si>
  <si>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</si>
  <si>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</si>
  <si>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</si>
  <si>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</si>
  <si>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</si>
  <si>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</si>
  <si>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</si>
  <si>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</si>
  <si>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</si>
  <si>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</si>
  <si>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</si>
  <si>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</si>
  <si>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</si>
  <si>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</si>
  <si>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</si>
  <si>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</si>
  <si>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</si>
  <si>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</si>
  <si>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</si>
  <si>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</si>
  <si>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</si>
  <si>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</si>
  <si>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</si>
  <si>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</si>
  <si>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</si>
  <si>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</si>
  <si>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</si>
  <si>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</si>
  <si>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</si>
  <si>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</si>
  <si>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</si>
  <si>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</si>
  <si>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</si>
  <si>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</si>
  <si>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</si>
  <si>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</si>
  <si>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</si>
  <si>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</si>
  <si>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</si>
  <si>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</si>
  <si>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</si>
  <si>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</si>
  <si>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</si>
  <si>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</si>
  <si>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</si>
  <si>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</si>
  <si>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</si>
  <si>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</si>
  <si>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</si>
  <si>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</si>
  <si>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</si>
  <si>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</si>
  <si>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</si>
  <si>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</si>
  <si>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</si>
  <si>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</si>
  <si>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</si>
  <si>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</si>
  <si>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</si>
  <si>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</si>
  <si>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</si>
  <si>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</si>
  <si>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</si>
  <si>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</si>
  <si>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</si>
  <si>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</si>
  <si>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</si>
  <si>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</si>
  <si>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</si>
  <si>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</si>
  <si>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</si>
  <si>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</si>
  <si>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</si>
  <si>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</si>
  <si>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</si>
  <si>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</si>
  <si>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</si>
  <si>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</si>
  <si>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</si>
  <si>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</si>
  <si>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</si>
  <si>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</si>
  <si>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</si>
  <si>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</si>
  <si>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</si>
  <si>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</si>
  <si>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</si>
  <si>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</si>
  <si>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</si>
  <si>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</si>
  <si>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</si>
  <si>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</si>
  <si>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</si>
  <si>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</si>
  <si>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</si>
  <si>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</si>
  <si>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</si>
  <si>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</si>
  <si>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</si>
  <si>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</si>
  <si>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</si>
  <si>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</si>
  <si>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</si>
  <si>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</si>
  <si>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</si>
  <si>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</si>
  <si>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</si>
  <si>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</si>
  <si>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</si>
  <si>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</si>
  <si>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</si>
  <si>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</si>
  <si>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</si>
  <si>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</si>
  <si>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</si>
  <si>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</si>
  <si>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</si>
  <si>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</si>
  <si>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</si>
  <si>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</si>
  <si>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</si>
  <si>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</si>
  <si>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</si>
  <si>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</si>
  <si>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</si>
  <si>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</si>
  <si>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</si>
  <si>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</si>
  <si>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</si>
  <si>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</si>
  <si>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</si>
  <si>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</si>
  <si>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</si>
  <si>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</si>
  <si>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</si>
  <si>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</si>
  <si>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</si>
  <si>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</si>
  <si>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</si>
  <si>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</si>
  <si>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</si>
  <si>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</si>
  <si>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</si>
  <si>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</si>
  <si>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</si>
  <si>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</si>
  <si>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</si>
  <si>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</si>
  <si>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</si>
  <si>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</si>
  <si>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</si>
  <si>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</si>
  <si>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</si>
  <si>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</si>
  <si>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</si>
  <si>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</si>
  <si>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</si>
  <si>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</si>
  <si>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</si>
  <si>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</si>
  <si>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</si>
  <si>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</si>
  <si>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</si>
  <si>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</si>
  <si>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</si>
  <si>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</si>
  <si>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</si>
  <si>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</si>
  <si>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</si>
  <si>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</si>
  <si>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</si>
  <si>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</si>
  <si>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</si>
  <si>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</si>
  <si>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</si>
  <si>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</si>
  <si>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</si>
  <si>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</si>
  <si>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</si>
  <si>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</si>
  <si>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</si>
  <si>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</si>
  <si>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</si>
  <si>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</si>
  <si>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</si>
  <si>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</si>
  <si>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</si>
  <si>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</si>
  <si>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</si>
  <si>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</si>
  <si>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</si>
  <si>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</si>
  <si>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</si>
  <si>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</si>
  <si>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</si>
  <si>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</si>
  <si>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</si>
  <si>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</si>
  <si>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</si>
  <si>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</si>
  <si>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</si>
  <si>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</si>
  <si>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</si>
  <si>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</si>
  <si>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</si>
  <si>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</si>
  <si>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</si>
  <si>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</si>
  <si>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</si>
  <si>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</si>
  <si>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</si>
  <si>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</si>
  <si>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</si>
  <si>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</si>
  <si>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</si>
  <si>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</si>
  <si>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</si>
  <si>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</si>
  <si>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</si>
  <si>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</si>
  <si>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</si>
  <si>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</si>
  <si>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</si>
  <si>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</si>
  <si>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</si>
  <si>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</si>
  <si>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</si>
  <si>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</si>
  <si>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</si>
  <si>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</si>
  <si>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</si>
  <si>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</si>
  <si>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</si>
  <si>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</si>
  <si>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</si>
  <si>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</si>
  <si>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</si>
  <si>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</si>
  <si>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</si>
  <si>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</si>
  <si>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</si>
  <si>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</si>
  <si>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</si>
  <si>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</si>
  <si>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</si>
  <si>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</si>
  <si>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</si>
  <si>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</si>
  <si>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</si>
  <si>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</si>
  <si>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</si>
  <si>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</si>
  <si>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</si>
  <si>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</si>
  <si>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</si>
  <si>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</si>
  <si>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</si>
  <si>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</si>
  <si>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</si>
  <si>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</si>
  <si>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</si>
  <si>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</si>
  <si>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</si>
  <si>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</si>
  <si>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</si>
  <si>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</si>
  <si>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</si>
  <si>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</si>
  <si>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</si>
  <si>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</si>
  <si>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</si>
  <si>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</si>
  <si>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</si>
  <si>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</si>
  <si>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</si>
  <si>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</si>
  <si>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</si>
  <si>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</si>
  <si>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</si>
  <si>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</si>
  <si>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</si>
  <si>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</si>
  <si>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</si>
  <si>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</si>
  <si>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</si>
  <si>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</si>
  <si>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</si>
  <si>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</si>
  <si>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</si>
  <si>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</si>
  <si>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</si>
  <si>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</si>
  <si>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</si>
  <si>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</si>
  <si>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</si>
  <si>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</si>
  <si>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</si>
  <si>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</si>
  <si>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</si>
  <si>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</si>
  <si>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</si>
  <si>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</si>
  <si>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</si>
  <si>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</si>
  <si>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</si>
  <si>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</si>
  <si>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</si>
  <si>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</si>
  <si>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</si>
  <si>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</si>
  <si>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</si>
  <si>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</si>
  <si>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</si>
  <si>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</si>
  <si>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</si>
  <si>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</si>
  <si>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</si>
  <si>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</si>
  <si>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</si>
  <si>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</si>
  <si>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</si>
  <si>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</si>
  <si>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</si>
  <si>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</si>
  <si>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</si>
  <si>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</si>
  <si>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</si>
  <si>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</si>
  <si>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</si>
  <si>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</si>
  <si>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</si>
  <si>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</si>
  <si>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</si>
  <si>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</si>
  <si>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</si>
  <si>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</si>
  <si>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</si>
  <si>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</si>
  <si>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</si>
  <si>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</si>
  <si>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</si>
  <si>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</si>
  <si>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</si>
  <si>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</si>
  <si>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</si>
  <si>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</si>
  <si>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</si>
  <si>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</si>
  <si>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</si>
  <si>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</si>
  <si>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</si>
  <si>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</si>
  <si>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</si>
  <si>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</si>
  <si>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</si>
  <si>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</si>
  <si>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</si>
  <si>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</si>
  <si>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</si>
  <si>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</si>
  <si>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</si>
  <si>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</si>
  <si>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</si>
  <si>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</si>
  <si>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</si>
  <si>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</si>
  <si>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</si>
  <si>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</si>
  <si>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</si>
  <si>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</si>
  <si>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</si>
  <si>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</si>
  <si>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</si>
  <si>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</si>
  <si>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</si>
  <si>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</si>
  <si>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</si>
  <si>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</si>
  <si>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</si>
  <si>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</si>
  <si>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</si>
  <si>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</si>
  <si>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</si>
  <si>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</si>
  <si>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</si>
  <si>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</si>
  <si>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</si>
  <si>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</si>
  <si>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</si>
  <si>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</si>
  <si>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</si>
  <si>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</si>
  <si>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</si>
  <si>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</si>
  <si>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</si>
  <si>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</si>
  <si>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</si>
  <si>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</si>
  <si>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</si>
  <si>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</si>
  <si>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</si>
  <si>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</si>
  <si>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</si>
  <si>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</si>
  <si>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</si>
  <si>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</si>
  <si>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</si>
  <si>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</si>
  <si>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</si>
  <si>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</si>
  <si>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</si>
  <si>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</si>
  <si>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</si>
  <si>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</si>
  <si>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</si>
  <si>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</si>
  <si>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</si>
  <si>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</si>
  <si>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</si>
  <si>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</si>
  <si>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</si>
  <si>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</si>
  <si>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</si>
  <si>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</si>
  <si>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</si>
  <si>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</si>
  <si>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</si>
  <si>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</si>
  <si>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</si>
  <si>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</si>
  <si>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</si>
  <si>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</si>
  <si>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</si>
  <si>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</si>
  <si>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</si>
  <si>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</si>
  <si>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</si>
  <si>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</si>
  <si>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</si>
  <si>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</si>
  <si>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</si>
  <si>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</si>
  <si>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</si>
  <si>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</si>
  <si>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</si>
  <si>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</si>
  <si>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</si>
  <si>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</si>
  <si>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</si>
  <si>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</si>
  <si>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</si>
  <si>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</si>
  <si>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</si>
  <si>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</si>
  <si>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</si>
  <si>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</si>
  <si>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</si>
  <si>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</si>
  <si>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</si>
  <si>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</si>
  <si>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</si>
  <si>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</si>
  <si>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</si>
  <si>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</si>
  <si>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</si>
  <si>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</si>
  <si>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</si>
  <si>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</si>
  <si>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</si>
  <si>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</si>
  <si>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</si>
  <si>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</si>
  <si>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</si>
  <si>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</si>
  <si>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</si>
  <si>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</si>
  <si>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</si>
  <si>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</si>
  <si>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</si>
  <si>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</si>
  <si>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</si>
  <si>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</si>
  <si>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</si>
  <si>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</si>
  <si>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</si>
  <si>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</si>
  <si>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</si>
  <si>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</si>
  <si>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</si>
  <si>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</si>
  <si>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</si>
  <si>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</si>
  <si>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</si>
  <si>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</si>
  <si>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</si>
  <si>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</si>
  <si>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</si>
  <si>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</si>
  <si>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</si>
  <si>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</si>
  <si>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</si>
  <si>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</si>
  <si>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</si>
  <si>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</si>
  <si>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</si>
  <si>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</si>
  <si>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</si>
  <si>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</si>
  <si>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</si>
  <si>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</si>
  <si>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</si>
  <si>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</si>
  <si>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</si>
  <si>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</si>
  <si>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</si>
  <si>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</si>
  <si>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</si>
  <si>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</si>
  <si>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</si>
  <si>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</si>
  <si>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</si>
  <si>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</si>
  <si>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</si>
  <si>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</si>
  <si>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</si>
  <si>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</si>
  <si>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</si>
  <si>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</si>
  <si>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</si>
  <si>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</si>
  <si>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</si>
  <si>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</si>
  <si>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</si>
  <si>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</si>
  <si>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</si>
  <si>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</si>
  <si>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</si>
  <si>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</si>
  <si>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</si>
  <si>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</si>
  <si>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</si>
  <si>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</si>
  <si>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</si>
  <si>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</si>
  <si>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</si>
  <si>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</si>
  <si>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</si>
  <si>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</si>
  <si>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</si>
  <si>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</si>
  <si>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</si>
  <si>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</si>
  <si>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</si>
  <si>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</si>
  <si>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</si>
  <si>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</si>
  <si>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</si>
  <si>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</si>
  <si>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</si>
  <si>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</si>
  <si>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</si>
  <si>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</si>
  <si>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</si>
  <si>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</si>
  <si>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</si>
  <si>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</si>
  <si>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</si>
  <si>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</si>
  <si>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</si>
  <si>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</si>
  <si>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</si>
  <si>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</si>
  <si>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</si>
  <si>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</si>
  <si>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</si>
  <si>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</si>
  <si>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</si>
  <si>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</si>
  <si>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</si>
  <si>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</si>
  <si>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</si>
  <si>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</si>
  <si>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</si>
  <si>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</si>
  <si>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</si>
  <si>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</si>
  <si>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</si>
  <si>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</si>
  <si>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</si>
  <si>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</si>
  <si>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</si>
  <si>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</si>
  <si>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</si>
  <si>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</si>
  <si>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</si>
  <si>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</si>
  <si>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</si>
  <si>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</si>
  <si>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</si>
  <si>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</si>
  <si>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</si>
  <si>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</si>
  <si>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</si>
  <si>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</si>
  <si>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</si>
  <si>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</si>
  <si>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</si>
  <si>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</si>
  <si>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</si>
  <si>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</si>
  <si>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</si>
  <si>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</si>
  <si>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</si>
  <si>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</si>
  <si>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</si>
  <si>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</si>
  <si>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</si>
  <si>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</si>
  <si>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</si>
  <si>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</si>
  <si>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</si>
  <si>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</si>
  <si>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</si>
  <si>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</si>
  <si>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</si>
  <si>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</si>
  <si>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</si>
  <si>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</si>
  <si>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</si>
  <si>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</si>
  <si>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</si>
  <si>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</si>
  <si>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</si>
  <si>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</si>
  <si>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</si>
  <si>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</si>
  <si>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</si>
  <si>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</si>
  <si>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</si>
  <si>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</si>
  <si>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</si>
  <si>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</si>
  <si>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</si>
  <si>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</si>
  <si>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</si>
  <si>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</si>
  <si>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</si>
  <si>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</si>
  <si>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</si>
  <si>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</si>
  <si>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</si>
  <si>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</si>
  <si>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</si>
  <si>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</si>
  <si>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</si>
  <si>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</si>
  <si>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</si>
  <si>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</si>
  <si>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</si>
  <si>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</si>
  <si>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</si>
  <si>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</si>
  <si>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</si>
  <si>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</si>
  <si>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</si>
  <si>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</si>
  <si>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</si>
  <si>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</si>
  <si>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</si>
  <si>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</si>
  <si>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</si>
  <si>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</si>
  <si>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</si>
  <si>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</si>
  <si>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</si>
  <si>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</si>
  <si>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</si>
  <si>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</si>
  <si>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</si>
  <si>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</si>
  <si>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</si>
  <si>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</si>
  <si>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</si>
  <si>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</si>
  <si>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</si>
  <si>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</si>
  <si>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</si>
  <si>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</si>
  <si>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</si>
  <si>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</si>
  <si>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</si>
  <si>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</si>
  <si>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</si>
  <si>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</si>
  <si>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</si>
  <si>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</si>
  <si>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</si>
  <si>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</si>
  <si>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</si>
  <si>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</si>
  <si>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</si>
  <si>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</si>
  <si>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</si>
  <si>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</si>
  <si>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</si>
  <si>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</si>
  <si>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</si>
  <si>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</si>
  <si>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</si>
  <si>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</si>
  <si>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</si>
  <si>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</si>
  <si>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</si>
  <si>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</si>
  <si>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</si>
  <si>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</si>
  <si>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</si>
  <si>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</si>
  <si>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</si>
  <si>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</si>
  <si>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</si>
  <si>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</si>
  <si>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</si>
  <si>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</si>
  <si>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</si>
  <si>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</si>
  <si>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</si>
  <si>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</si>
  <si>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</si>
  <si>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</si>
  <si>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</si>
  <si>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</si>
  <si>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</si>
  <si>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</si>
  <si>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</si>
  <si>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</si>
  <si>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</si>
  <si>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</si>
  <si>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</si>
  <si>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</si>
  <si>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</si>
  <si>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</si>
  <si>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</si>
  <si>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</si>
  <si>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</si>
  <si>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</si>
  <si>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</si>
  <si>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</si>
  <si>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</si>
  <si>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</si>
  <si>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</si>
  <si>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</si>
  <si>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</si>
  <si>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</si>
  <si>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</si>
  <si>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</si>
  <si>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</si>
  <si>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</si>
  <si>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</si>
  <si>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</si>
  <si>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</si>
  <si>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</si>
  <si>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</si>
  <si>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</si>
  <si>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</si>
  <si>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</si>
  <si>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</si>
  <si>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</si>
  <si>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</si>
  <si>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</si>
  <si>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</si>
  <si>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</si>
  <si>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</si>
  <si>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</si>
  <si>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</si>
  <si>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</si>
  <si>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</si>
  <si>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</si>
  <si>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</si>
  <si>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</si>
  <si>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</si>
  <si>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</si>
  <si>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</si>
  <si>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</si>
  <si>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</si>
  <si>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</si>
  <si>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</si>
  <si>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</si>
  <si>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</si>
  <si>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</si>
  <si>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</si>
  <si>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</si>
  <si>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</si>
  <si>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</si>
  <si>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</si>
  <si>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</si>
  <si>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</si>
  <si>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</si>
  <si>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</si>
  <si>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</si>
  <si>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</si>
  <si>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</si>
  <si>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</si>
  <si>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</si>
  <si>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</si>
  <si>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</si>
  <si>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</si>
  <si>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</si>
  <si>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</si>
  <si>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</si>
  <si>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</si>
  <si>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</si>
  <si>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</si>
  <si>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</si>
  <si>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</si>
  <si>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</si>
  <si>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</si>
  <si>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</si>
  <si>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</si>
  <si>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</si>
  <si>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</si>
  <si>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</si>
  <si>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</si>
  <si>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</si>
  <si>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</si>
  <si>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</si>
  <si>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</si>
  <si>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</si>
  <si>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</si>
  <si>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</si>
  <si>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</si>
  <si>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</si>
  <si>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</si>
  <si>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</si>
  <si>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</si>
  <si>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</si>
  <si>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</si>
  <si>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</si>
  <si>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</si>
  <si>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</si>
  <si>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</si>
  <si>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</si>
  <si>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</si>
  <si>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</si>
  <si>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</si>
  <si>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</si>
  <si>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</si>
  <si>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</si>
  <si>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</si>
  <si>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</si>
  <si>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</si>
  <si>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</si>
  <si>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</si>
  <si>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</si>
  <si>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</si>
  <si>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</si>
  <si>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</si>
  <si>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</si>
  <si>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</si>
  <si>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</si>
  <si>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</si>
  <si>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</si>
  <si>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</si>
  <si>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</si>
  <si>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</si>
  <si>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</si>
  <si>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</si>
  <si>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</si>
  <si>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</si>
  <si>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</si>
  <si>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</si>
  <si>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</si>
  <si>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</si>
  <si>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</si>
  <si>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</si>
  <si>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</si>
  <si>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</si>
  <si>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</si>
  <si>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</si>
  <si>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</si>
  <si>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</si>
  <si>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</si>
  <si>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</si>
  <si>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</si>
  <si>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</si>
  <si>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</si>
  <si>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</si>
  <si>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</si>
  <si>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</si>
  <si>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</si>
  <si>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</si>
  <si>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</si>
  <si>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</si>
  <si>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</si>
  <si>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</si>
  <si>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</si>
  <si>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</si>
  <si>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</si>
  <si>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</si>
  <si>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</si>
  <si>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</si>
  <si>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</si>
  <si>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</si>
  <si>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</si>
  <si>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</si>
  <si>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</si>
  <si>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</si>
  <si>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</si>
  <si>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</si>
  <si>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</si>
  <si>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</si>
  <si>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</si>
  <si>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</si>
  <si>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</si>
  <si>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</si>
  <si>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</si>
  <si>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</si>
  <si>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</si>
  <si>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</si>
  <si>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</si>
  <si>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</si>
  <si>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</si>
  <si>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</si>
  <si>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</si>
  <si>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</si>
  <si>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</si>
  <si>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</si>
  <si>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</si>
  <si>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</si>
  <si>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</si>
  <si>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</si>
  <si>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</si>
  <si>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</si>
  <si>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</si>
  <si>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</si>
  <si>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</si>
  <si>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</si>
  <si>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</si>
  <si>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</si>
  <si>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</si>
  <si>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</si>
  <si>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</si>
  <si>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</si>
  <si>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</si>
  <si>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</si>
  <si>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</si>
  <si>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</si>
  <si>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</si>
  <si>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</si>
  <si>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</si>
  <si>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</si>
  <si>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</si>
  <si>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</si>
  <si>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</si>
  <si>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</si>
  <si>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</si>
  <si>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</si>
  <si>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</si>
  <si>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</si>
  <si>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</si>
  <si>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</si>
  <si>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</si>
  <si>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</si>
  <si>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</si>
  <si>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</si>
  <si>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</si>
  <si>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</si>
  <si>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</si>
  <si>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</si>
  <si>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</si>
  <si>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</si>
  <si>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</si>
  <si>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</si>
  <si>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</si>
  <si>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</si>
  <si>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</si>
  <si>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</si>
  <si>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</si>
  <si>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</si>
  <si>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</si>
  <si>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</si>
  <si>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</si>
  <si>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</si>
  <si>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</si>
  <si>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</si>
  <si>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</si>
  <si>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</si>
  <si>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</si>
  <si>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</si>
  <si>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</si>
  <si>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</si>
  <si>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</si>
  <si>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</si>
  <si>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</si>
  <si>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</si>
  <si>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</si>
  <si>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</si>
  <si>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</si>
  <si>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</si>
  <si>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</si>
  <si>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</si>
  <si>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</si>
  <si>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</si>
  <si>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</si>
  <si>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</si>
  <si>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</si>
  <si>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</si>
  <si>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</si>
  <si>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</si>
  <si>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</si>
  <si>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</si>
  <si>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</si>
  <si>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</si>
  <si>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</si>
  <si>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</si>
  <si>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</si>
  <si>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</si>
  <si>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</si>
  <si>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</si>
  <si>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</si>
  <si>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</si>
  <si>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</si>
  <si>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</si>
  <si>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</si>
  <si>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</si>
  <si>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</si>
  <si>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</si>
  <si>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</si>
  <si>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</si>
  <si>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</si>
  <si>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</si>
  <si>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</si>
  <si>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</si>
  <si>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</si>
  <si>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</si>
  <si>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</si>
  <si>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</si>
  <si>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</si>
  <si>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</si>
  <si>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</si>
  <si>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</si>
  <si>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</si>
  <si>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</si>
  <si>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</si>
  <si>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</si>
  <si>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</si>
  <si>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</si>
  <si>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</si>
  <si>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</si>
  <si>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</si>
  <si>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</si>
  <si>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</si>
  <si>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</si>
  <si>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</si>
  <si>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</si>
  <si>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</si>
  <si>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</si>
  <si>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</si>
  <si>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</si>
  <si>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</si>
  <si>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</si>
  <si>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</si>
  <si>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</si>
  <si>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</si>
  <si>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</si>
  <si>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</si>
  <si>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</si>
  <si>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</si>
  <si>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</si>
  <si>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</si>
  <si>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</si>
  <si>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</si>
  <si>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</si>
  <si>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</si>
  <si>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</si>
  <si>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</si>
  <si>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</si>
  <si>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</si>
  <si>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</si>
  <si>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</si>
  <si>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</si>
  <si>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</si>
  <si>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</si>
  <si>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</si>
  <si>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</si>
  <si>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</si>
  <si>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</si>
  <si>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</si>
  <si>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</si>
  <si>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</si>
  <si>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</si>
  <si>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</si>
  <si>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</si>
  <si>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</si>
  <si>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</si>
  <si>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</si>
  <si>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</si>
  <si>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</si>
  <si>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</si>
  <si>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</si>
  <si>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</si>
  <si>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</si>
  <si>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</si>
  <si>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</si>
  <si>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</si>
  <si>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</si>
  <si>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</si>
  <si>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</si>
  <si>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</si>
  <si>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</si>
  <si>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</si>
  <si>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</si>
  <si>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</si>
  <si>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</si>
  <si>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</si>
  <si>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</si>
  <si>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</si>
  <si>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</si>
  <si>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</si>
  <si>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</si>
  <si>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</si>
  <si>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</si>
  <si>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</si>
  <si>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</si>
  <si>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</si>
  <si>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</si>
  <si>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</si>
  <si>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</si>
  <si>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</si>
  <si>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</si>
  <si>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</si>
  <si>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</si>
  <si>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</si>
  <si>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</si>
  <si>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</si>
  <si>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</si>
  <si>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</si>
  <si>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</si>
  <si>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</si>
  <si>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</si>
  <si>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</si>
  <si>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</si>
  <si>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</si>
  <si>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</si>
  <si>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</si>
  <si>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</si>
  <si>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</si>
  <si>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</si>
  <si>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</si>
  <si>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</si>
  <si>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</si>
  <si>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</si>
  <si>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</si>
  <si>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</si>
  <si>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</si>
  <si>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</si>
  <si>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</si>
  <si>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</si>
  <si>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</si>
  <si>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</si>
  <si>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</si>
  <si>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</si>
  <si>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</si>
  <si>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</si>
  <si>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</si>
  <si>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</si>
  <si>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</si>
  <si>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</si>
  <si>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</si>
  <si>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</si>
  <si>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</si>
  <si>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</si>
  <si>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</si>
  <si>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</si>
  <si>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</si>
  <si>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</si>
  <si>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</si>
  <si>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</si>
  <si>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</si>
  <si>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</si>
  <si>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</si>
  <si>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</si>
  <si>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</si>
  <si>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</si>
  <si>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</si>
  <si>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</si>
  <si>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</si>
  <si>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</si>
  <si>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</si>
  <si>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</si>
  <si>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</si>
  <si>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</si>
  <si>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</si>
  <si>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</si>
  <si>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</si>
  <si>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</si>
  <si>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</si>
  <si>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</si>
  <si>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</si>
  <si>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</si>
  <si>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</si>
  <si>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</si>
  <si>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</si>
  <si>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</si>
  <si>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</si>
  <si>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</si>
  <si>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</si>
  <si>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</si>
  <si>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</si>
  <si>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</si>
  <si>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</si>
  <si>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</si>
  <si>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</si>
  <si>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</si>
  <si>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</si>
  <si>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</si>
  <si>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</si>
  <si>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</si>
  <si>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</si>
  <si>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</si>
  <si>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</si>
  <si>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</si>
  <si>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</si>
  <si>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</si>
  <si>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</si>
  <si>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</si>
  <si>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</si>
  <si>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</si>
  <si>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</si>
  <si>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</si>
  <si>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</si>
  <si>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</si>
  <si>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</si>
  <si>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</si>
  <si>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</si>
  <si>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</si>
  <si>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</si>
  <si>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</si>
  <si>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</si>
  <si>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</si>
  <si>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</si>
  <si>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</si>
  <si>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</si>
  <si>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</si>
  <si>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</si>
  <si>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</si>
  <si>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</si>
  <si>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</si>
  <si>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</si>
  <si>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</si>
  <si>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</si>
  <si>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</si>
  <si>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</si>
  <si>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</si>
  <si>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</si>
  <si>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</si>
  <si>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</si>
  <si>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</si>
  <si>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</si>
  <si>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</si>
  <si>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</si>
  <si>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</si>
  <si>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</si>
  <si>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</si>
  <si>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</si>
  <si>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</si>
  <si>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</si>
  <si>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</si>
  <si>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</si>
  <si>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</si>
  <si>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</si>
  <si>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</si>
  <si>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</si>
  <si>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</si>
  <si>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</si>
  <si>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</si>
  <si>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</si>
  <si>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</si>
  <si>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</si>
  <si>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</si>
  <si>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</si>
  <si>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</si>
  <si>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</si>
  <si>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</si>
  <si>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</si>
  <si>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</si>
  <si>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</si>
  <si>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</si>
  <si>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</si>
  <si>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</si>
  <si>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</si>
  <si>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</si>
  <si>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</si>
  <si>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</si>
  <si>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</si>
  <si>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</si>
  <si>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</si>
  <si>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</si>
  <si>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</si>
  <si>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</si>
  <si>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</si>
  <si>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</si>
  <si>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</si>
  <si>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</si>
  <si>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</si>
  <si>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</si>
  <si>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</si>
  <si>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</si>
  <si>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</si>
  <si>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</si>
  <si>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</si>
  <si>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</si>
  <si>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</si>
  <si>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</si>
  <si>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</si>
  <si>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</si>
  <si>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</si>
  <si>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</si>
  <si>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</si>
  <si>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</si>
  <si>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</si>
  <si>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</si>
  <si>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</si>
  <si>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</si>
  <si>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</si>
  <si>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</si>
  <si>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</si>
  <si>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</si>
  <si>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</si>
  <si>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</si>
  <si>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</si>
  <si>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</si>
  <si>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</si>
  <si>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</si>
  <si>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</si>
  <si>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</si>
  <si>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</si>
  <si>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</si>
  <si>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</si>
  <si>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</si>
  <si>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</si>
  <si>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</si>
  <si>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</si>
  <si>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</si>
  <si>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</si>
  <si>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</si>
  <si>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</si>
  <si>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</si>
  <si>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</si>
  <si>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</si>
  <si>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</si>
  <si>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</si>
  <si>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</si>
  <si>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</si>
  <si>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</si>
  <si>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</si>
  <si>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</si>
  <si>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</si>
  <si>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</si>
  <si>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</si>
  <si>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</si>
  <si>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</si>
  <si>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</si>
  <si>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</si>
  <si>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</si>
  <si>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</si>
  <si>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</si>
  <si>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</si>
  <si>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</si>
  <si>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</si>
  <si>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</si>
  <si>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</si>
  <si>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</si>
  <si>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</si>
  <si>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</si>
  <si>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</si>
  <si>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</si>
  <si>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</si>
  <si>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</si>
  <si>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</si>
  <si>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</si>
  <si>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</si>
  <si>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</si>
  <si>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</si>
  <si>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</si>
  <si>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</si>
  <si>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</si>
  <si>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</si>
  <si>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</si>
  <si>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</si>
  <si>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</si>
  <si>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</si>
  <si>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</si>
  <si>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</si>
  <si>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</si>
  <si>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</si>
  <si>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</si>
  <si>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</si>
  <si>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</si>
  <si>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</si>
  <si>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</si>
  <si>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</si>
  <si>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</si>
  <si>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</si>
  <si>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</si>
  <si>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</si>
  <si>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</si>
  <si>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</si>
  <si>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</si>
  <si>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</si>
  <si>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</si>
  <si>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</si>
  <si>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</si>
  <si>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</si>
  <si>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</si>
  <si>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</si>
  <si>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</si>
  <si>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</si>
  <si>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</si>
  <si>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</si>
  <si>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</si>
  <si>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</si>
  <si>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</si>
  <si>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</si>
  <si>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</si>
  <si>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</si>
  <si>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</si>
  <si>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</si>
  <si>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</si>
  <si>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</si>
  <si>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</si>
  <si>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</si>
  <si>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</si>
  <si>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</si>
  <si>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</si>
  <si>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</si>
  <si>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</si>
  <si>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</si>
  <si>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</si>
  <si>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</si>
  <si>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</si>
  <si>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</si>
  <si>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</si>
  <si>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</si>
  <si>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</si>
  <si>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</si>
  <si>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</si>
  <si>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</si>
  <si>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</si>
  <si>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</si>
  <si>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</si>
  <si>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</si>
  <si>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</si>
  <si>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</si>
  <si>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</si>
  <si>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</si>
  <si>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</si>
  <si>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</si>
  <si>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</si>
  <si>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</si>
  <si>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</si>
  <si>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</si>
  <si>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</si>
  <si>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</si>
  <si>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</si>
  <si>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</si>
  <si>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</si>
  <si>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</si>
  <si>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</si>
  <si>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</si>
  <si>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</si>
  <si>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</si>
  <si>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</si>
  <si>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</si>
  <si>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</si>
  <si>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</si>
  <si>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</si>
  <si>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</si>
  <si>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</si>
  <si>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</si>
  <si>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</si>
  <si>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</si>
  <si>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</si>
  <si>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</si>
  <si>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</si>
  <si>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</si>
  <si>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</si>
  <si>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</si>
  <si>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</si>
  <si>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</si>
  <si>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</si>
  <si>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</si>
  <si>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</si>
  <si>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</si>
  <si>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</si>
  <si>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</si>
  <si>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</si>
  <si>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</si>
  <si>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</si>
  <si>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</si>
  <si>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</si>
  <si>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</si>
  <si>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</si>
  <si>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</si>
  <si>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</si>
  <si>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</si>
  <si>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</si>
  <si>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</si>
  <si>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</si>
  <si>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</si>
  <si>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</si>
  <si>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</si>
  <si>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</si>
  <si>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</si>
  <si>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</si>
  <si>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</si>
  <si>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</si>
  <si>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</si>
  <si>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</si>
  <si>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</si>
  <si>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</si>
  <si>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</si>
  <si>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</si>
  <si>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</si>
  <si>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</si>
  <si>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</si>
  <si>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</si>
  <si>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</si>
  <si>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</si>
  <si>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</si>
  <si>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</si>
  <si>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</si>
  <si>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</si>
  <si>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</si>
  <si>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</si>
  <si>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</si>
  <si>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</si>
  <si>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</si>
  <si>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</si>
  <si>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</si>
  <si>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</si>
  <si>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</si>
  <si>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</si>
  <si>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</si>
  <si>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</si>
  <si>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</si>
  <si>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</si>
  <si>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</si>
  <si>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</si>
  <si>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</si>
  <si>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</si>
  <si>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</si>
  <si>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</si>
  <si>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</si>
  <si>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</si>
  <si>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</si>
  <si>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</si>
  <si>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</si>
  <si>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</si>
  <si>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</si>
  <si>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</si>
  <si>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</si>
  <si>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</si>
  <si>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</si>
  <si>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</si>
  <si>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</si>
  <si>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</si>
  <si>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</si>
  <si>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</si>
  <si>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</si>
  <si>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</si>
  <si>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</si>
  <si>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</si>
  <si>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</si>
  <si>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</si>
  <si>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</si>
  <si>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</si>
  <si>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</si>
  <si>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</si>
  <si>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</si>
  <si>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</si>
  <si>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</si>
  <si>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</si>
  <si>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</si>
  <si>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</si>
  <si>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</si>
  <si>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</si>
  <si>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</si>
  <si>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</si>
  <si>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</si>
  <si>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</si>
  <si>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</si>
  <si>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</si>
  <si>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</si>
  <si>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</si>
  <si>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</si>
  <si>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</si>
  <si>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</si>
  <si>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</si>
  <si>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</si>
  <si>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</si>
  <si>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</si>
  <si>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</si>
  <si>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</si>
  <si>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</si>
  <si>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</si>
  <si>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</si>
  <si>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</si>
  <si>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</si>
  <si>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</si>
  <si>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</si>
  <si>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</si>
  <si>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</si>
  <si>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</si>
  <si>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</si>
  <si>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</si>
  <si>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</si>
  <si>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</si>
  <si>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</si>
  <si>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</si>
  <si>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</si>
  <si>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</si>
  <si>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</si>
  <si>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</si>
  <si>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</si>
  <si>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</si>
  <si>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</si>
  <si>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</si>
  <si>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</si>
  <si>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</si>
  <si>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</si>
  <si>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</si>
  <si>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</si>
  <si>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</si>
  <si>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</si>
  <si>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</si>
  <si>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</si>
  <si>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</si>
  <si>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</si>
  <si>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</si>
  <si>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</si>
  <si>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</si>
  <si>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</si>
  <si>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</si>
  <si>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</si>
  <si>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</si>
  <si>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</si>
  <si>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</si>
  <si>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</si>
  <si>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</si>
  <si>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</si>
  <si>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</si>
  <si>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</si>
  <si>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</si>
  <si>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</si>
  <si>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</si>
  <si>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</si>
  <si>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</si>
  <si>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</si>
  <si>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</si>
  <si>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</si>
  <si>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</si>
  <si>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</si>
  <si>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</si>
  <si>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</si>
  <si>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</si>
  <si>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</si>
  <si>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</si>
  <si>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</si>
  <si>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</si>
  <si>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</si>
  <si>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</si>
  <si>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</si>
  <si>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</si>
  <si>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</si>
  <si>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</si>
  <si>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</si>
  <si>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</si>
  <si>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</si>
  <si>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</si>
  <si>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</si>
  <si>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</si>
  <si>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</si>
  <si>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</si>
  <si>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</si>
  <si>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</si>
  <si>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</si>
  <si>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</si>
  <si>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</si>
  <si>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</si>
  <si>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</si>
  <si>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</si>
  <si>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</si>
  <si>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</si>
  <si>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</si>
  <si>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</si>
  <si>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</si>
  <si>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</si>
  <si>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</si>
  <si>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</si>
  <si>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</si>
  <si>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</si>
  <si>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</si>
  <si>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</si>
  <si>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</si>
  <si>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</si>
  <si>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</si>
  <si>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</si>
  <si>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</si>
  <si>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</si>
  <si>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</si>
  <si>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</si>
  <si>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</si>
  <si>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</si>
  <si>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</si>
  <si>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</si>
  <si>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</si>
  <si>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</si>
  <si>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</si>
  <si>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</si>
  <si>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</si>
  <si>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</si>
  <si>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</si>
  <si>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</si>
  <si>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</si>
  <si>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</si>
  <si>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</si>
  <si>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</si>
  <si>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</si>
  <si>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</si>
  <si>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</si>
  <si>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</si>
  <si>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</si>
  <si>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</si>
  <si>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</si>
  <si>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</si>
  <si>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</si>
  <si>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</si>
  <si>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</si>
  <si>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</si>
  <si>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</si>
  <si>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</si>
  <si>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</si>
  <si>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</si>
  <si>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</si>
  <si>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</si>
  <si>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</si>
  <si>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</si>
  <si>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</si>
  <si>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</si>
  <si>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</si>
  <si>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</si>
  <si>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</si>
  <si>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</si>
  <si>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</si>
  <si>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</si>
  <si>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</si>
  <si>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</si>
  <si>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</si>
  <si>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</si>
  <si>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</si>
  <si>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</si>
  <si>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</si>
  <si>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</si>
  <si>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</si>
  <si>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</si>
  <si>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</si>
  <si>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</si>
  <si>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</si>
  <si>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</si>
  <si>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</si>
  <si>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</si>
  <si>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</si>
  <si>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</si>
  <si>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</si>
  <si>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</si>
  <si>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</si>
  <si>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</si>
  <si>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</si>
  <si>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</si>
  <si>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</si>
  <si>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</si>
  <si>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</si>
  <si>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</si>
  <si>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</si>
  <si>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</si>
  <si>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</si>
  <si>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</si>
  <si>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</si>
  <si>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</si>
  <si>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</si>
  <si>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</si>
  <si>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</si>
  <si>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</si>
  <si>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</si>
  <si>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</si>
  <si>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</si>
  <si>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</si>
  <si>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</si>
  <si>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</si>
  <si>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</si>
  <si>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</si>
  <si>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</si>
  <si>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</si>
  <si>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</si>
  <si>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</si>
  <si>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</si>
  <si>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</si>
  <si>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</si>
  <si>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</si>
  <si>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</si>
  <si>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</si>
  <si>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</si>
  <si>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</si>
  <si>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</si>
  <si>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</si>
  <si>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</si>
  <si>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</si>
  <si>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</si>
  <si>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</si>
  <si>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</si>
  <si>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</si>
  <si>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</si>
  <si>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</si>
  <si>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</si>
  <si>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</si>
  <si>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</si>
  <si>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</si>
  <si>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</si>
  <si>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</si>
  <si>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</si>
  <si>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</si>
  <si>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</si>
  <si>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</si>
  <si>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</si>
  <si>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</si>
  <si>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</si>
  <si>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</si>
  <si>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</si>
  <si>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</si>
  <si>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</si>
  <si>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</si>
  <si>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</si>
  <si>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</si>
  <si>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</si>
  <si>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</si>
  <si>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</si>
  <si>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</si>
  <si>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</si>
  <si>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</si>
  <si>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</si>
  <si>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</si>
  <si>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</si>
  <si>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</si>
  <si>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</si>
  <si>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</si>
  <si>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</si>
  <si>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</si>
  <si>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</si>
  <si>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</si>
  <si>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</si>
  <si>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</si>
  <si>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</si>
  <si>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</si>
  <si>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</si>
  <si>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</si>
  <si>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</si>
  <si>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</si>
  <si>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</si>
  <si>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</si>
  <si>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</si>
  <si>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</si>
  <si>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</si>
  <si>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</si>
  <si>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</si>
  <si>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</si>
  <si>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</si>
  <si>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</si>
  <si>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</si>
  <si>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</si>
  <si>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</si>
  <si>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</si>
  <si>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</si>
  <si>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</si>
  <si>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</si>
  <si>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</si>
  <si>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</si>
  <si>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</si>
  <si>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</si>
  <si>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</si>
  <si>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</si>
  <si>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</si>
  <si>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</si>
  <si>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</si>
  <si>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</si>
  <si>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</si>
  <si>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</si>
  <si>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</si>
  <si>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</si>
  <si>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</si>
  <si>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</si>
  <si>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</si>
  <si>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</si>
  <si>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</si>
  <si>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</si>
  <si>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</si>
  <si>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</si>
  <si>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</si>
  <si>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</si>
  <si>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</si>
  <si>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</si>
  <si>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</si>
  <si>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</si>
  <si>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</si>
  <si>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</si>
  <si>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</si>
  <si>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</si>
  <si>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</si>
  <si>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</si>
  <si>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</si>
  <si>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</si>
  <si>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</si>
  <si>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</si>
  <si>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</si>
  <si>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</si>
  <si>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</si>
  <si>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</si>
  <si>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</si>
  <si>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</si>
  <si>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</si>
  <si>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</si>
  <si>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</si>
  <si>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</si>
  <si>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</si>
  <si>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</si>
  <si>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</si>
  <si>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</si>
  <si>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</si>
  <si>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</si>
  <si>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</si>
  <si>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</si>
  <si>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</si>
  <si>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</si>
  <si>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</si>
  <si>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</si>
  <si>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</si>
  <si>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</si>
  <si>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</si>
  <si>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</si>
  <si>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</si>
  <si>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</si>
  <si>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</si>
  <si>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</si>
  <si>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</si>
  <si>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</si>
  <si>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</si>
  <si>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</si>
  <si>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</si>
  <si>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</si>
  <si>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</si>
  <si>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</si>
  <si>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</si>
  <si>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</si>
  <si>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</si>
  <si>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</si>
  <si>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</si>
  <si>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</si>
  <si>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</si>
  <si>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</si>
  <si>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</si>
  <si>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</si>
  <si>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</si>
  <si>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</si>
  <si>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</si>
  <si>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</si>
  <si>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</si>
  <si>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</si>
  <si>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</si>
  <si>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</si>
  <si>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</si>
  <si>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</si>
  <si>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</si>
  <si>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</si>
  <si>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</si>
  <si>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</si>
  <si>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</si>
  <si>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</si>
  <si>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</si>
  <si>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</si>
  <si>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</si>
  <si>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</si>
  <si>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</si>
  <si>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</si>
  <si>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</si>
  <si>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</si>
  <si>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</si>
  <si>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</si>
  <si>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</si>
  <si>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</si>
  <si>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</si>
  <si>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</si>
  <si>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</si>
  <si>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</si>
  <si>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</si>
  <si>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</si>
  <si>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</si>
  <si>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</si>
  <si>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</si>
  <si>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</si>
  <si>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</si>
  <si>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</si>
  <si>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</si>
  <si>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</si>
  <si>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</si>
  <si>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</si>
  <si>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</si>
  <si>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</si>
  <si>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</si>
  <si>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</si>
  <si>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</si>
  <si>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</si>
  <si>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</si>
  <si>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</si>
  <si>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</si>
  <si>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</si>
  <si>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</si>
  <si>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</si>
  <si>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</si>
  <si>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</si>
  <si>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</si>
  <si>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</si>
  <si>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</si>
  <si>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</si>
  <si>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</si>
  <si>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</si>
  <si>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</si>
  <si>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</si>
  <si>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</si>
  <si>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</si>
  <si>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</si>
  <si>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</si>
  <si>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</si>
  <si>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</si>
  <si>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</si>
  <si>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</si>
  <si>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</si>
  <si>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</si>
  <si>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</si>
  <si>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</si>
  <si>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</si>
  <si>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</si>
  <si>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</si>
  <si>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</si>
  <si>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</si>
  <si>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</si>
  <si>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</si>
  <si>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</si>
  <si>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</si>
  <si>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</si>
  <si>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</si>
  <si>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</si>
  <si>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</si>
  <si>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</si>
  <si>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</si>
  <si>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</si>
  <si>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</si>
  <si>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</si>
  <si>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</si>
  <si>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</si>
  <si>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</si>
  <si>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</si>
  <si>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</si>
  <si>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</si>
  <si>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</si>
  <si>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</si>
  <si>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</si>
  <si>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</si>
  <si>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</si>
  <si>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</si>
  <si>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</si>
  <si>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</si>
  <si>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</si>
  <si>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</si>
  <si>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</si>
  <si>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</si>
  <si>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</si>
  <si>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</si>
  <si>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</si>
  <si>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</si>
  <si>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</si>
  <si>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</si>
  <si>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</si>
  <si>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</si>
  <si>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</si>
  <si>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</si>
  <si>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</si>
  <si>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</si>
  <si>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</si>
  <si>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</si>
  <si>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</si>
  <si>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</si>
  <si>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</si>
  <si>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</si>
  <si>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</si>
  <si>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</si>
  <si>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</si>
  <si>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</si>
  <si>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</si>
  <si>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</si>
  <si>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</si>
  <si>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</si>
  <si>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</si>
  <si>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</si>
  <si>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</si>
  <si>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</si>
  <si>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</si>
  <si>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</si>
  <si>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</si>
  <si>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</si>
  <si>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</si>
  <si>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</si>
  <si>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</si>
  <si>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</si>
  <si>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</si>
  <si>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</si>
  <si>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</si>
  <si>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</si>
  <si>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</si>
  <si>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</si>
  <si>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</si>
  <si>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</si>
  <si>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</si>
  <si>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</si>
  <si>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</si>
  <si>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</si>
  <si>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</si>
  <si>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</si>
  <si>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</si>
  <si>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</si>
  <si>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</si>
  <si>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</si>
  <si>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</si>
  <si>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</si>
  <si>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</si>
  <si>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</si>
  <si>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</si>
  <si>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</si>
  <si>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</si>
  <si>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</si>
  <si>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</si>
  <si>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</si>
  <si>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</si>
  <si>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</si>
  <si>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</si>
  <si>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</si>
  <si>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</si>
  <si>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</si>
  <si>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</si>
  <si>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</si>
  <si>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</si>
  <si>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</si>
  <si>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</si>
  <si>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</si>
  <si>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</si>
  <si>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</si>
  <si>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</si>
  <si>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</si>
  <si>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</si>
  <si>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</si>
  <si>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</si>
  <si>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</si>
  <si>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</si>
  <si>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</si>
  <si>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</si>
  <si>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</si>
  <si>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</si>
  <si>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</si>
  <si>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</si>
  <si>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</si>
  <si>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</si>
  <si>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</si>
  <si>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</si>
  <si>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</si>
  <si>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</si>
  <si>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</si>
  <si>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</si>
  <si>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</si>
  <si>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</si>
  <si>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</si>
  <si>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</si>
  <si>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</si>
  <si>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</si>
  <si>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</si>
  <si>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</si>
  <si>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</si>
  <si>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</si>
  <si>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</si>
  <si>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</si>
  <si>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</si>
  <si>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</si>
  <si>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</si>
  <si>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</si>
  <si>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</si>
  <si>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</si>
  <si>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</si>
  <si>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</si>
  <si>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</si>
  <si>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</si>
  <si>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</si>
  <si>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</si>
  <si>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</si>
  <si>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</si>
  <si>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</si>
  <si>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</si>
  <si>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</si>
  <si>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</si>
  <si>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</si>
  <si>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</si>
  <si>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</si>
  <si>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</si>
  <si>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</si>
  <si>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</si>
  <si>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</si>
  <si>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</si>
  <si>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</si>
  <si>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</si>
  <si>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</si>
  <si>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</si>
  <si>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</si>
  <si>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</si>
  <si>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</si>
  <si>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</si>
  <si>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</si>
  <si>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</si>
  <si>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</si>
  <si>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</si>
  <si>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</si>
  <si>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</si>
  <si>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</si>
  <si>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</si>
  <si>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</si>
  <si>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</si>
  <si>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</si>
  <si>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</si>
  <si>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</si>
  <si>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</si>
  <si>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</si>
  <si>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</si>
  <si>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</si>
  <si>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</si>
  <si>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</si>
  <si>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</si>
  <si>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</si>
  <si>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</si>
  <si>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</si>
  <si>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</si>
  <si>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</si>
  <si>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</si>
  <si>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</si>
  <si>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</si>
  <si>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</si>
  <si>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</si>
  <si>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</si>
  <si>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</si>
  <si>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</si>
  <si>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</si>
  <si>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</si>
  <si>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</si>
  <si>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</si>
  <si>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</si>
  <si>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</si>
  <si>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</si>
  <si>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</si>
  <si>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</si>
  <si>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</si>
  <si>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</si>
  <si>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</si>
  <si>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</si>
  <si>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</si>
  <si>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</si>
  <si>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</si>
  <si>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</si>
  <si>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</si>
  <si>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</si>
  <si>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</si>
  <si>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</si>
  <si>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</si>
  <si>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</si>
  <si>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</si>
  <si>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</si>
  <si>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</si>
  <si>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</si>
  <si>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</si>
  <si>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</si>
  <si>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</si>
  <si>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</si>
  <si>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</si>
  <si>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</si>
  <si>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</si>
  <si>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</si>
  <si>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</si>
  <si>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</si>
  <si>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</si>
  <si>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</si>
  <si>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</si>
  <si>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</si>
  <si>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</si>
  <si>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</si>
  <si>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</si>
  <si>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</si>
  <si>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</si>
  <si>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</si>
  <si>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</si>
  <si>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</si>
  <si>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</si>
  <si>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</si>
  <si>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</si>
  <si>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</si>
  <si>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</si>
  <si>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</si>
  <si>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</si>
  <si>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</si>
  <si>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</si>
  <si>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</si>
  <si>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</si>
  <si>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</si>
  <si>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</si>
  <si>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</si>
  <si>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</si>
  <si>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</si>
  <si>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</si>
  <si>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</si>
  <si>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</si>
  <si>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</si>
  <si>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</si>
  <si>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</si>
  <si>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</si>
  <si>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</si>
  <si>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</si>
  <si>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</si>
  <si>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</si>
  <si>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</si>
  <si>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</si>
  <si>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</si>
  <si>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</si>
  <si>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</si>
  <si>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</si>
  <si>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</si>
  <si>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</si>
  <si>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</si>
  <si>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</si>
  <si>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</si>
  <si>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</si>
  <si>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</si>
  <si>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</si>
  <si>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</si>
  <si>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</si>
  <si>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</si>
  <si>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</si>
  <si>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</si>
  <si>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</si>
  <si>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</si>
  <si>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</si>
  <si>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</si>
  <si>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</si>
  <si>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</si>
  <si>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</si>
  <si>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</si>
  <si>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</si>
  <si>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</si>
  <si>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</si>
  <si>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</si>
  <si>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</si>
  <si>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</si>
  <si>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</si>
  <si>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</si>
  <si>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</si>
  <si>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</si>
  <si>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</si>
  <si>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</si>
  <si>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</si>
  <si>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</si>
  <si>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</si>
  <si>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</si>
  <si>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</si>
  <si>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</si>
  <si>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</si>
  <si>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</si>
  <si>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</si>
  <si>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</si>
  <si>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</si>
  <si>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</si>
  <si>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</si>
  <si>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</si>
  <si>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</si>
  <si>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</si>
  <si>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</si>
  <si>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</si>
  <si>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</si>
  <si>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</si>
  <si>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</si>
  <si>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</si>
  <si>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</si>
  <si>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</si>
  <si>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</si>
  <si>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</si>
  <si>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</si>
  <si>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</si>
  <si>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</si>
  <si>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</si>
  <si>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</si>
  <si>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</si>
  <si>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</si>
  <si>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</si>
  <si>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</si>
  <si>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</si>
  <si>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</si>
  <si>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</si>
  <si>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</si>
  <si>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</si>
  <si>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</si>
  <si>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</si>
  <si>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</si>
  <si>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</si>
  <si>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</si>
  <si>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</si>
  <si>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</si>
  <si>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</si>
  <si>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</si>
  <si>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</si>
  <si>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</si>
  <si>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</si>
  <si>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</si>
  <si>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</si>
  <si>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</si>
  <si>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</si>
  <si>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</si>
  <si>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</si>
  <si>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</si>
  <si>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</si>
  <si>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</si>
  <si>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</si>
  <si>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</si>
  <si>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</si>
  <si>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</si>
  <si>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</si>
  <si>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</si>
  <si>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</si>
  <si>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</si>
  <si>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</si>
  <si>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</si>
  <si>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</si>
  <si>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</si>
  <si>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</si>
  <si>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</si>
  <si>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</si>
  <si>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</si>
  <si>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</si>
  <si>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</si>
  <si>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</si>
  <si>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</si>
  <si>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</si>
  <si>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</si>
  <si>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</si>
  <si>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</si>
  <si>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</si>
  <si>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</si>
  <si>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</si>
  <si>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</si>
  <si>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</si>
  <si>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</si>
  <si>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</si>
  <si>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</si>
  <si>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</si>
  <si>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</si>
  <si>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</si>
  <si>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</si>
  <si>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</si>
  <si>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</si>
  <si>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</si>
  <si>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</si>
  <si>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</si>
  <si>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</si>
  <si>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</si>
  <si>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</si>
  <si>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</si>
  <si>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</si>
  <si>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</si>
  <si>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</si>
  <si>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</si>
  <si>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</si>
  <si>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</si>
  <si>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</si>
  <si>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</si>
  <si>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</si>
  <si>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</si>
  <si>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</si>
  <si>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</si>
  <si>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</si>
  <si>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</si>
  <si>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</si>
  <si>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</si>
  <si>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</si>
  <si>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</si>
  <si>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</si>
  <si>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</si>
  <si>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</si>
  <si>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</si>
  <si>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</si>
  <si>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</si>
  <si>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</si>
  <si>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</si>
  <si>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</si>
  <si>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</si>
  <si>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</si>
  <si>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</si>
  <si>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</si>
  <si>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</si>
  <si>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</si>
  <si>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</si>
  <si>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</si>
  <si>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</si>
  <si>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</si>
  <si>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</si>
  <si>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</si>
  <si>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</si>
  <si>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</si>
  <si>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</si>
  <si>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</si>
  <si>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</si>
  <si>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</si>
  <si>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</si>
  <si>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</si>
  <si>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</si>
  <si>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</si>
  <si>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</si>
  <si>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</si>
  <si>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</si>
  <si>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</si>
  <si>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</si>
  <si>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</si>
  <si>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</si>
  <si>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</si>
  <si>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</si>
  <si>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</si>
  <si>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</si>
  <si>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</si>
  <si>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</si>
  <si>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</si>
  <si>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</si>
  <si>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</si>
  <si>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</si>
  <si>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</si>
  <si>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</si>
  <si>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</si>
  <si>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</si>
  <si>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</si>
  <si>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</si>
  <si>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</si>
  <si>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</si>
  <si>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</si>
  <si>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</si>
  <si>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</si>
  <si>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</si>
  <si>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</si>
  <si>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</si>
  <si>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</si>
  <si>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</si>
  <si>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</si>
  <si>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</si>
  <si>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</si>
  <si>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</si>
  <si>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</si>
  <si>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</si>
  <si>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</si>
  <si>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</si>
  <si>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</si>
  <si>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</si>
  <si>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</si>
  <si>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</si>
  <si>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</si>
  <si>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</si>
  <si>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</si>
  <si>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</si>
  <si>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</si>
  <si>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</si>
  <si>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</si>
  <si>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</si>
  <si>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</si>
  <si>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</si>
  <si>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</si>
  <si>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</si>
  <si>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</si>
  <si>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</si>
  <si>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</si>
  <si>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</si>
  <si>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</si>
  <si>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</si>
  <si>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</si>
  <si>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</si>
  <si>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</si>
  <si>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</si>
  <si>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</si>
  <si>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</si>
  <si>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</si>
  <si>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</si>
  <si>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</si>
  <si>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</si>
  <si>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</si>
  <si>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</si>
  <si>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</si>
  <si>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</si>
  <si>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</si>
  <si>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</si>
  <si>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</si>
  <si>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</si>
  <si>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</si>
  <si>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</si>
  <si>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</si>
  <si>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</si>
  <si>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</si>
  <si>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</si>
  <si>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</si>
  <si>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</si>
  <si>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</si>
  <si>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</si>
  <si>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</si>
  <si>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</si>
  <si>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</si>
  <si>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</si>
  <si>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</si>
  <si>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</si>
  <si>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</si>
  <si>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</si>
  <si>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</si>
  <si>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</si>
  <si>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</si>
  <si>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</si>
  <si>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</si>
  <si>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</si>
  <si>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</si>
  <si>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</si>
  <si>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</si>
  <si>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</si>
  <si>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</si>
  <si>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</si>
  <si>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</si>
  <si>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</si>
  <si>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</si>
  <si>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</si>
  <si>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</si>
  <si>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</si>
  <si>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</si>
  <si>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</si>
  <si>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</si>
  <si>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</si>
  <si>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</si>
  <si>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</si>
  <si>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</si>
  <si>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</si>
  <si>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</si>
  <si>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</si>
  <si>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</si>
  <si>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</si>
  <si>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</si>
  <si>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</si>
  <si>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</si>
  <si>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</si>
  <si>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</si>
  <si>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</si>
  <si>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</si>
  <si>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</si>
  <si>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</si>
  <si>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</si>
  <si>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</si>
  <si>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</si>
  <si>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</si>
  <si>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</si>
  <si>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</si>
  <si>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</si>
  <si>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</si>
  <si>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</si>
  <si>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</si>
  <si>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</si>
  <si>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</si>
  <si>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</si>
  <si>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</si>
  <si>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</si>
  <si>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</si>
  <si>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</si>
  <si>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</si>
  <si>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</si>
  <si>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</si>
  <si>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</si>
  <si>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</si>
  <si>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</si>
  <si>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</si>
  <si>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</si>
  <si>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</si>
  <si>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</si>
  <si>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</si>
  <si>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</si>
  <si>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</si>
  <si>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</si>
  <si>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</si>
  <si>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</si>
  <si>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</si>
  <si>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</si>
  <si>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</si>
  <si>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</si>
  <si>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</si>
  <si>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</si>
  <si>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</si>
  <si>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</si>
  <si>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</si>
  <si>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</si>
  <si>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</si>
  <si>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</si>
  <si>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</si>
  <si>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</si>
  <si>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</si>
  <si>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</si>
  <si>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</si>
  <si>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</si>
  <si>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</si>
  <si>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</si>
  <si>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</si>
  <si>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</si>
  <si>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</si>
  <si>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</si>
  <si>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</si>
  <si>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</si>
  <si>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</si>
  <si>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</si>
  <si>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</si>
  <si>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</si>
  <si>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</si>
  <si>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</si>
  <si>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</si>
  <si>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</si>
  <si>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</si>
  <si>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</si>
  <si>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</si>
  <si>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</si>
  <si>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</si>
  <si>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</si>
  <si>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</si>
  <si>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</si>
  <si>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</si>
  <si>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</si>
  <si>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</si>
  <si>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</si>
  <si>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</si>
  <si>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</si>
  <si>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</si>
  <si>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</si>
  <si>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</si>
  <si>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</si>
  <si>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</si>
  <si>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</si>
  <si>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</si>
  <si>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</si>
  <si>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</si>
  <si>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</si>
  <si>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</si>
  <si>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</si>
  <si>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</si>
  <si>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</si>
  <si>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</si>
  <si>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</si>
  <si>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</si>
  <si>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</si>
  <si>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</si>
  <si>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</si>
  <si>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</si>
  <si>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</si>
  <si>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</si>
  <si>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</si>
  <si>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</si>
  <si>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</si>
  <si>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</si>
  <si>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</si>
  <si>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</si>
  <si>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</si>
  <si>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</si>
  <si>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</si>
  <si>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</si>
  <si>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</si>
  <si>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</si>
  <si>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</si>
  <si>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</si>
  <si>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</si>
  <si>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</si>
  <si>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</si>
  <si>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</si>
  <si>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</si>
  <si>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</si>
  <si>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</si>
  <si>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</si>
  <si>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</si>
  <si>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</si>
  <si>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</si>
  <si>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</si>
  <si>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</si>
  <si>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</si>
  <si>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</si>
  <si>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</si>
  <si>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</si>
  <si>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</si>
  <si>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</si>
  <si>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</si>
  <si>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</si>
  <si>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</si>
  <si>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</si>
  <si>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</si>
  <si>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</si>
  <si>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</si>
  <si>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</si>
  <si>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</si>
  <si>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</si>
  <si>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</si>
  <si>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</si>
  <si>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</si>
  <si>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</si>
  <si>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</si>
  <si>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</si>
  <si>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</si>
  <si>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</si>
  <si>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</si>
  <si>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</si>
  <si>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</si>
  <si>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</si>
  <si>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</si>
  <si>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</si>
  <si>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</si>
  <si>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</si>
  <si>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</si>
  <si>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</si>
  <si>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</si>
  <si>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</si>
  <si>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</si>
  <si>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</si>
  <si>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</si>
  <si>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</si>
  <si>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</si>
  <si>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</si>
  <si>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</si>
  <si>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</si>
  <si>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</si>
  <si>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</si>
  <si>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</si>
  <si>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</si>
  <si>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</si>
  <si>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</si>
  <si>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</si>
  <si>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</si>
  <si>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</si>
  <si>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</si>
  <si>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</si>
  <si>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</si>
  <si>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</si>
  <si>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</si>
  <si>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</si>
  <si>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</si>
  <si>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</si>
  <si>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</si>
  <si>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</si>
  <si>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</si>
  <si>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</si>
  <si>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</si>
  <si>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</si>
  <si>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</si>
  <si>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</si>
  <si>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</si>
  <si>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</si>
  <si>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</si>
  <si>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</si>
  <si>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</si>
  <si>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</si>
  <si>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</si>
  <si>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</si>
  <si>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</si>
  <si>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</si>
  <si>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</si>
  <si>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</si>
  <si>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</si>
  <si>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</si>
  <si>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</si>
  <si>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</si>
  <si>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</si>
  <si>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</si>
  <si>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</si>
  <si>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</si>
  <si>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</si>
  <si>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</si>
  <si>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</si>
  <si>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</si>
  <si>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</si>
  <si>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</si>
  <si>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</si>
  <si>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</si>
  <si>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</si>
  <si>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</si>
  <si>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</si>
  <si>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</si>
  <si>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</si>
  <si>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</si>
  <si>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</si>
  <si>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</si>
  <si>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</si>
  <si>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</si>
  <si>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</si>
  <si>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</si>
  <si>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</si>
  <si>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</si>
  <si>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</si>
  <si>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</si>
  <si>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</si>
  <si>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</si>
  <si>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</si>
  <si>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</si>
  <si>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</si>
  <si>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</si>
  <si>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</si>
  <si>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</si>
  <si>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</si>
  <si>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</si>
  <si>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</si>
  <si>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</si>
  <si>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</si>
  <si>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</si>
  <si>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</si>
  <si>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</si>
  <si>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</si>
  <si>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</si>
  <si>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</si>
  <si>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</si>
  <si>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</si>
  <si>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</si>
  <si>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</si>
  <si>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</si>
  <si>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</si>
  <si>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</si>
  <si>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</si>
  <si>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</si>
  <si>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</si>
  <si>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</si>
  <si>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</si>
  <si>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</si>
  <si>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</si>
  <si>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</si>
  <si>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</si>
  <si>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</si>
  <si>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</si>
  <si>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</si>
  <si>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</si>
  <si>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</si>
  <si>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</si>
  <si>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</si>
  <si>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</si>
  <si>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</si>
  <si>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</si>
  <si>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</si>
  <si>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</si>
  <si>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</si>
  <si>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</si>
  <si>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</si>
  <si>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</si>
  <si>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</si>
  <si>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</si>
  <si>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</si>
  <si>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</si>
  <si>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</si>
  <si>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</si>
  <si>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</si>
  <si>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</si>
  <si>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</si>
  <si>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</si>
  <si>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</si>
  <si>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</si>
  <si>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</si>
  <si>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</si>
  <si>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</si>
  <si>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</si>
  <si>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</si>
  <si>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</si>
  <si>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</si>
  <si>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</si>
  <si>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</si>
  <si>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</si>
  <si>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</si>
  <si>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</si>
  <si>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</si>
  <si>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</si>
  <si>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</si>
  <si>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</si>
  <si>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</si>
  <si>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</si>
  <si>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</si>
  <si>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</si>
  <si>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</si>
  <si>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</si>
  <si>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</si>
  <si>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</si>
  <si>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</si>
  <si>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</si>
  <si>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</si>
  <si>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</si>
  <si>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</si>
  <si>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</si>
  <si>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</si>
  <si>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</si>
  <si>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</si>
  <si>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</si>
  <si>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</si>
  <si>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</si>
  <si>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</si>
  <si>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</si>
  <si>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</si>
  <si>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</si>
  <si>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</si>
  <si>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</si>
  <si>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</si>
  <si>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</si>
  <si>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</si>
  <si>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</si>
  <si>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</si>
  <si>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</si>
  <si>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</si>
  <si>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</si>
  <si>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</si>
  <si>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</si>
  <si>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</si>
  <si>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</si>
  <si>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</si>
  <si>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</si>
  <si>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</si>
  <si>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</si>
  <si>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</si>
  <si>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</si>
  <si>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</si>
  <si>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</si>
  <si>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</si>
  <si>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</si>
  <si>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</si>
  <si>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</si>
  <si>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</si>
  <si>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</si>
  <si>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</si>
  <si>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</si>
  <si>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</si>
  <si>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</si>
  <si>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</si>
  <si>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</si>
  <si>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</si>
  <si>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</si>
  <si>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</si>
  <si>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</si>
  <si>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</si>
  <si>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</si>
  <si>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</si>
  <si>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</si>
  <si>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</si>
  <si>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</si>
  <si>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</si>
  <si>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</si>
  <si>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</si>
  <si>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</si>
  <si>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</si>
  <si>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</si>
  <si>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</si>
  <si>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</si>
  <si>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</si>
  <si>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</si>
  <si>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</si>
  <si>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</si>
  <si>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</si>
  <si>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</si>
  <si>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</si>
  <si>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</si>
  <si>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</si>
  <si>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</si>
  <si>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</si>
  <si>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</si>
  <si>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</si>
  <si>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</si>
  <si>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</si>
  <si>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</si>
  <si>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</si>
  <si>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</si>
  <si>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</si>
  <si>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</si>
  <si>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</si>
  <si>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</si>
  <si>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</si>
  <si>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</si>
  <si>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</si>
  <si>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</si>
  <si>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</si>
  <si>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</si>
  <si>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</si>
  <si>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</si>
  <si>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</si>
  <si>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</si>
  <si>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</si>
  <si>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</si>
  <si>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</si>
  <si>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</si>
  <si>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</si>
  <si>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</si>
  <si>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</si>
  <si>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</si>
  <si>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</si>
  <si>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</si>
  <si>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</si>
  <si>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</si>
  <si>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</si>
  <si>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</si>
  <si>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</si>
  <si>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</si>
  <si>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</si>
  <si>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</si>
  <si>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</si>
  <si>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</si>
  <si>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</si>
  <si>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</si>
  <si>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</si>
  <si>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</si>
  <si>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</si>
  <si>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</si>
  <si>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</si>
  <si>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</si>
  <si>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</si>
  <si>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</si>
  <si>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</si>
  <si>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</si>
  <si>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</si>
  <si>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</si>
  <si>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</si>
  <si>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</si>
  <si>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</si>
  <si>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</si>
  <si>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</si>
  <si>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</si>
  <si>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</si>
  <si>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</si>
  <si>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</si>
  <si>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</si>
  <si>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</si>
  <si>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</si>
  <si>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</si>
  <si>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</si>
  <si>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</si>
  <si>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</si>
  <si>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</si>
  <si>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</si>
  <si>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</si>
  <si>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</si>
  <si>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</si>
  <si>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</si>
  <si>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</si>
  <si>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</si>
  <si>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</si>
  <si>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</si>
  <si>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</si>
  <si>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</si>
  <si>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</si>
  <si>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</si>
  <si>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</si>
  <si>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</si>
  <si>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</si>
  <si>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</si>
  <si>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</si>
  <si>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</si>
  <si>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</si>
  <si>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</si>
  <si>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</si>
  <si>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</si>
  <si>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</si>
  <si>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</si>
  <si>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</si>
  <si>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</si>
  <si>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</si>
  <si>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</si>
  <si>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</si>
  <si>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</si>
  <si>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</si>
  <si>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</si>
  <si>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</si>
  <si>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</si>
  <si>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</si>
  <si>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</si>
  <si>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</si>
  <si>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</si>
  <si>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</si>
  <si>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</si>
  <si>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</si>
  <si>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</si>
  <si>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</si>
  <si>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</si>
  <si>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</si>
  <si>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</si>
  <si>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</si>
  <si>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</si>
  <si>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</si>
  <si>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</si>
  <si>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</si>
  <si>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</si>
  <si>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</si>
  <si>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</si>
  <si>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</si>
  <si>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</si>
  <si>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</si>
  <si>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</si>
  <si>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</si>
  <si>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</si>
  <si>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</si>
  <si>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</si>
  <si>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</si>
  <si>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</si>
  <si>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</si>
  <si>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</si>
  <si>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</si>
  <si>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</si>
  <si>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</si>
  <si>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</si>
  <si>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</si>
  <si>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</si>
  <si>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</si>
  <si>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</si>
  <si>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</si>
  <si>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</si>
  <si>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</si>
  <si>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</si>
  <si>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</si>
  <si>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</si>
  <si>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</si>
  <si>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</si>
  <si>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</si>
  <si>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</si>
  <si>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</si>
  <si>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</si>
  <si>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</si>
  <si>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</si>
  <si>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</si>
  <si>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</si>
  <si>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</si>
  <si>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</si>
  <si>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</si>
  <si>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</si>
  <si>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</si>
  <si>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</si>
  <si>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</si>
  <si>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</si>
  <si>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</si>
  <si>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</si>
  <si>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</si>
  <si>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</si>
  <si>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</si>
  <si>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</si>
  <si>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</si>
  <si>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</si>
  <si>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</si>
  <si>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</si>
  <si>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</si>
  <si>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</si>
  <si>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</si>
  <si>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</si>
  <si>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</si>
  <si>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</si>
  <si>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</si>
  <si>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</si>
  <si>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</si>
  <si>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</si>
  <si>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</si>
  <si>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</si>
  <si>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</si>
  <si>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</si>
  <si>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</si>
  <si>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</si>
  <si>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</si>
  <si>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</si>
  <si>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</si>
  <si>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</si>
  <si>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</si>
  <si>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</si>
  <si>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</si>
  <si>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</si>
  <si>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</si>
  <si>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</si>
  <si>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</si>
  <si>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</si>
  <si>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</si>
  <si>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</si>
  <si>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</si>
  <si>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</si>
  <si>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</si>
  <si>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</si>
  <si>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</si>
  <si>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</si>
  <si>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</si>
  <si>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</si>
  <si>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</si>
  <si>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</si>
  <si>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</si>
  <si>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</si>
  <si>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</si>
  <si>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</si>
  <si>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</si>
  <si>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</si>
  <si>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</si>
  <si>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</si>
  <si>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</si>
  <si>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</si>
  <si>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</si>
  <si>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</si>
  <si>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</si>
  <si>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</si>
  <si>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</si>
  <si>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</si>
  <si>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</si>
  <si>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</si>
  <si>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</si>
  <si>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</si>
  <si>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</si>
  <si>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</si>
  <si>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</si>
  <si>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</si>
  <si>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</si>
  <si>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</si>
  <si>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</si>
  <si>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</si>
  <si>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</si>
  <si>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</si>
  <si>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</si>
  <si>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</si>
  <si>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</si>
  <si>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</si>
  <si>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</si>
  <si>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</si>
  <si>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</si>
  <si>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</si>
  <si>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</si>
  <si>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</si>
  <si>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</si>
  <si>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</si>
  <si>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</si>
  <si>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</si>
  <si>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</si>
  <si>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</si>
  <si>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</si>
  <si>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</si>
  <si>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</si>
  <si>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</si>
  <si>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</si>
  <si>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</si>
  <si>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</si>
  <si>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</si>
  <si>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</si>
  <si>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</si>
  <si>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</si>
  <si>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</si>
  <si>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</si>
  <si>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</si>
  <si>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</si>
  <si>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</si>
  <si>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</si>
  <si>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</si>
  <si>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</si>
  <si>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</si>
  <si>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</si>
  <si>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</si>
  <si>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</si>
  <si>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</si>
  <si>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</si>
  <si>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</si>
  <si>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</si>
  <si>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</si>
  <si>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</si>
  <si>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</si>
  <si>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</si>
  <si>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</si>
  <si>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</si>
  <si>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</si>
  <si>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</si>
  <si>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</si>
  <si>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</si>
  <si>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</si>
  <si>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</si>
  <si>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</si>
  <si>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</si>
  <si>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</si>
  <si>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</si>
  <si>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</si>
  <si>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</si>
  <si>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</si>
  <si>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</si>
  <si>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</si>
  <si>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</si>
  <si>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</si>
  <si>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</si>
  <si>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</si>
  <si>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</si>
  <si>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</si>
  <si>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</si>
  <si>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</si>
  <si>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</si>
  <si>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</si>
  <si>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</si>
  <si>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</si>
  <si>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</si>
  <si>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</si>
  <si>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</si>
  <si>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</si>
  <si>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</si>
  <si>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</si>
  <si>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</si>
  <si>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</si>
  <si>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</si>
  <si>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</si>
  <si>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</si>
  <si>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</si>
  <si>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</si>
  <si>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</si>
  <si>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</si>
  <si>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</si>
  <si>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</si>
  <si>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</si>
  <si>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</si>
  <si>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</si>
  <si>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</si>
  <si>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</si>
  <si>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</si>
  <si>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</si>
  <si>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</si>
  <si>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</si>
  <si>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</si>
  <si>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</si>
  <si>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</si>
  <si>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</si>
  <si>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</si>
  <si>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</si>
  <si>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</si>
  <si>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</si>
  <si>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</si>
  <si>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</si>
  <si>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</si>
  <si>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</si>
  <si>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</si>
  <si>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</si>
  <si>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</si>
  <si>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</si>
  <si>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</si>
  <si>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</si>
  <si>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</si>
  <si>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</si>
  <si>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</si>
  <si>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</si>
  <si>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</si>
  <si>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</si>
  <si>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</si>
  <si>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</si>
  <si>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</si>
  <si>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</si>
  <si>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</si>
  <si>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</si>
  <si>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</si>
  <si>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</si>
  <si>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</si>
  <si>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</si>
  <si>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</si>
  <si>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</si>
  <si>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</si>
  <si>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</si>
  <si>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</si>
  <si>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</si>
  <si>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</si>
  <si>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</si>
  <si>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</si>
  <si>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</si>
  <si>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</si>
  <si>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</si>
  <si>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</si>
  <si>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</si>
  <si>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</si>
  <si>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</si>
  <si>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</si>
  <si>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</si>
  <si>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</si>
  <si>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</si>
  <si>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</si>
  <si>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</si>
  <si>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</si>
  <si>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</si>
  <si>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</si>
  <si>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</si>
  <si>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</si>
  <si>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</si>
  <si>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</si>
  <si>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</si>
  <si>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</si>
  <si>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</si>
  <si>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</si>
  <si>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</si>
  <si>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</si>
  <si>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</si>
  <si>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</si>
  <si>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</si>
  <si>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</si>
  <si>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</si>
  <si>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</si>
  <si>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</si>
  <si>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</si>
  <si>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</si>
  <si>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</si>
  <si>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</si>
  <si>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</si>
  <si>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</si>
  <si>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</si>
  <si>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</si>
  <si>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</si>
  <si>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</si>
  <si>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</si>
  <si>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</si>
  <si>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</si>
  <si>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</si>
  <si>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</si>
  <si>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</si>
  <si>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</si>
  <si>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</si>
  <si>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</si>
  <si>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</si>
  <si>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</si>
  <si>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</si>
  <si>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</si>
  <si>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</si>
  <si>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</si>
  <si>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</si>
  <si>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</si>
  <si>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</si>
  <si>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</si>
  <si>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</si>
  <si>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</si>
  <si>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</si>
  <si>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</si>
  <si>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</si>
  <si>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</si>
  <si>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</si>
  <si>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</si>
  <si>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</si>
  <si>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</si>
  <si>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</si>
  <si>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</si>
  <si>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</si>
  <si>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</si>
  <si>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</si>
  <si>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</si>
  <si>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</si>
  <si>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</si>
  <si>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</si>
  <si>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</si>
  <si>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</si>
  <si>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</si>
  <si>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</si>
  <si>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</si>
  <si>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</si>
  <si>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</si>
  <si>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</si>
  <si>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</si>
  <si>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</si>
  <si>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</si>
  <si>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</si>
  <si>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</si>
  <si>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</si>
  <si>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</si>
  <si>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</si>
  <si>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</si>
  <si>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</si>
  <si>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</si>
  <si>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</si>
  <si>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</si>
  <si>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</si>
  <si>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</si>
  <si>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</si>
  <si>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</si>
  <si>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</si>
  <si>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</si>
  <si>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</si>
  <si>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</si>
  <si>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</si>
  <si>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</si>
  <si>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</si>
  <si>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</si>
  <si>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</si>
  <si>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</si>
  <si>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</si>
  <si>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</si>
  <si>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</si>
  <si>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</si>
  <si>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</si>
  <si>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</si>
  <si>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</si>
  <si>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</si>
  <si>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</si>
  <si>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</si>
  <si>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</si>
  <si>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</si>
  <si>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</si>
  <si>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</si>
  <si>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</si>
  <si>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</si>
  <si>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</si>
  <si>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</si>
  <si>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</si>
  <si>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</si>
  <si>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</si>
  <si>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</si>
  <si>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</si>
  <si>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</si>
  <si>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</si>
  <si>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</si>
  <si>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</si>
  <si>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</si>
  <si>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</si>
  <si>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</si>
  <si>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</si>
  <si>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</si>
  <si>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</si>
  <si>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</si>
  <si>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</si>
  <si>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</si>
  <si>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</si>
  <si>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</si>
  <si>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</si>
  <si>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</si>
  <si>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</si>
  <si>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</si>
  <si>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</si>
  <si>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</si>
  <si>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</si>
  <si>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</si>
  <si>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</si>
  <si>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</si>
  <si>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</si>
  <si>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</si>
  <si>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</si>
  <si>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</si>
  <si>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</si>
  <si>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</si>
  <si>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</si>
  <si>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</si>
  <si>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</si>
  <si>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</si>
  <si>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</si>
  <si>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</si>
  <si>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</si>
  <si>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</si>
  <si>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</si>
  <si>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</si>
  <si>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</si>
  <si>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</si>
  <si>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</si>
  <si>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</si>
  <si>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</si>
  <si>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</si>
  <si>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</si>
  <si>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</si>
  <si>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</si>
  <si>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</si>
  <si>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</si>
  <si>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</si>
  <si>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</si>
  <si>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</si>
  <si>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</si>
  <si>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</si>
  <si>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</si>
  <si>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</si>
  <si>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</si>
  <si>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</si>
  <si>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</si>
  <si>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</si>
  <si>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</si>
  <si>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</si>
  <si>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</si>
  <si>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</si>
  <si>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</si>
  <si>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</si>
  <si>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</si>
  <si>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</si>
  <si>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</si>
  <si>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</si>
  <si>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</si>
  <si>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</si>
  <si>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</si>
  <si>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</si>
  <si>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</si>
  <si>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</si>
  <si>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</si>
  <si>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</si>
  <si>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</si>
  <si>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</si>
  <si>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</si>
  <si>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</si>
  <si>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</si>
  <si>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</si>
  <si>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</si>
  <si>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</si>
  <si>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</si>
  <si>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</si>
  <si>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</si>
  <si>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</si>
  <si>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</si>
  <si>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</si>
  <si>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</si>
  <si>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</si>
  <si>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</si>
  <si>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</si>
  <si>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</si>
  <si>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</si>
  <si>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</si>
  <si>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</si>
  <si>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</si>
  <si>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</si>
  <si>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</si>
  <si>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</si>
  <si>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</si>
  <si>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</si>
  <si>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</si>
  <si>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</si>
  <si>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</si>
  <si>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</si>
  <si>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</si>
  <si>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</si>
  <si>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</si>
  <si>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</si>
  <si>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</si>
  <si>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</si>
  <si>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</si>
  <si>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</si>
  <si>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</si>
  <si>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</si>
  <si>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</si>
  <si>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</si>
  <si>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</si>
  <si>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</si>
  <si>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</si>
  <si>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</si>
  <si>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</si>
  <si>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</si>
  <si>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</si>
  <si>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</si>
  <si>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</si>
  <si>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</si>
  <si>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</si>
  <si>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</si>
  <si>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</si>
  <si>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</si>
  <si>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</si>
  <si>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</si>
  <si>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</si>
  <si>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</si>
  <si>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</si>
  <si>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</si>
  <si>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</si>
  <si>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</si>
  <si>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</si>
  <si>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</si>
  <si>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</si>
  <si>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</si>
  <si>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</si>
  <si>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</si>
  <si>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</si>
  <si>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</si>
  <si>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</si>
  <si>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</si>
  <si>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</si>
  <si>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</si>
  <si>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</si>
  <si>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</si>
  <si>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</si>
  <si>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</si>
  <si>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</si>
  <si>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</si>
  <si>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</si>
  <si>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</si>
  <si>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</si>
  <si>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</si>
  <si>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</si>
  <si>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</si>
  <si>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</si>
  <si>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</si>
  <si>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</si>
  <si>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</si>
  <si>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</si>
  <si>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</si>
  <si>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</si>
  <si>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</si>
  <si>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</si>
  <si>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</si>
  <si>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</si>
  <si>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</si>
  <si>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</si>
  <si>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</si>
  <si>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</si>
  <si>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</si>
  <si>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</si>
  <si>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</si>
  <si>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</si>
  <si>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</si>
  <si>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</si>
  <si>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</si>
  <si>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</si>
  <si>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</si>
  <si>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</si>
  <si>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</si>
  <si>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</si>
  <si>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</si>
  <si>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</si>
  <si>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</si>
  <si>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</si>
  <si>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</si>
  <si>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</si>
  <si>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</si>
  <si>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</si>
  <si>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</si>
  <si>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</si>
  <si>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</si>
  <si>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</si>
  <si>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</si>
  <si>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</si>
  <si>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</si>
  <si>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</si>
  <si>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</si>
  <si>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</si>
  <si>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</si>
  <si>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</si>
  <si>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</si>
  <si>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</si>
  <si>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</si>
  <si>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</si>
  <si>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</si>
  <si>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</si>
  <si>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</si>
  <si>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</si>
  <si>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</si>
  <si>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</si>
  <si>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</si>
  <si>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</si>
  <si>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</si>
  <si>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</si>
  <si>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</si>
  <si>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</si>
  <si>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</si>
  <si>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</si>
  <si>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</si>
  <si>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</si>
  <si>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</si>
  <si>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</si>
  <si>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</si>
  <si>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</si>
  <si>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</si>
  <si>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</si>
  <si>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</si>
  <si>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</si>
  <si>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</si>
  <si>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</si>
  <si>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</si>
  <si>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</si>
  <si>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</si>
  <si>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</si>
  <si>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</si>
  <si>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</si>
  <si>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</si>
  <si>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</si>
  <si>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</si>
  <si>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</si>
  <si>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</si>
  <si>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</si>
  <si>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</si>
  <si>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</si>
  <si>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</si>
  <si>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</si>
  <si>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</si>
  <si>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</si>
  <si>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</si>
  <si>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</si>
  <si>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</si>
  <si>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</si>
  <si>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</si>
  <si>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</si>
  <si>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</si>
  <si>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</si>
  <si>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</si>
  <si>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</si>
  <si>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</si>
  <si>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</si>
  <si>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</si>
  <si>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</si>
  <si>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</si>
  <si>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</si>
  <si>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</si>
  <si>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</si>
  <si>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</si>
  <si>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</si>
  <si>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</si>
  <si>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</si>
  <si>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</si>
  <si>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</si>
  <si>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</si>
  <si>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</si>
  <si>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</si>
  <si>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</si>
  <si>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</si>
  <si>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</si>
  <si>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</si>
  <si>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</si>
  <si>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</si>
  <si>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</si>
  <si>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</si>
  <si>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</si>
  <si>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</si>
  <si>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</si>
  <si>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</si>
  <si>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</si>
  <si>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</si>
  <si>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</si>
  <si>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</si>
  <si>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</si>
  <si>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</si>
  <si>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</si>
  <si>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</si>
  <si>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</si>
  <si>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</si>
  <si>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</si>
  <si>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</si>
  <si>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</si>
  <si>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</si>
  <si>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</si>
  <si>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</si>
  <si>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</si>
  <si>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</si>
  <si>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</si>
  <si>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</si>
  <si>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</si>
  <si>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</si>
  <si>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</si>
  <si>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</si>
  <si>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</si>
  <si>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</si>
  <si>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</si>
  <si>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</si>
  <si>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</si>
  <si>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</si>
  <si>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</si>
  <si>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</si>
  <si>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</si>
  <si>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</si>
  <si>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</si>
  <si>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</si>
  <si>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</si>
  <si>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</si>
  <si>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</si>
  <si>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</si>
  <si>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</si>
  <si>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</si>
  <si>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</si>
  <si>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</si>
  <si>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</si>
  <si>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</si>
  <si>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</si>
  <si>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</si>
  <si>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</si>
  <si>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</si>
  <si>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</si>
  <si>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</si>
  <si>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</si>
  <si>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</si>
  <si>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</si>
  <si>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</si>
  <si>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</si>
  <si>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</si>
  <si>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</si>
  <si>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</si>
  <si>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</si>
  <si>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</si>
  <si>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</si>
  <si>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</si>
  <si>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</si>
  <si>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</si>
  <si>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</si>
  <si>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</si>
  <si>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</si>
  <si>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</si>
  <si>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</si>
  <si>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</si>
  <si>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</si>
  <si>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</si>
  <si>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</si>
  <si>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</si>
  <si>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</si>
  <si>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</si>
  <si>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</si>
  <si>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</si>
  <si>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</si>
  <si>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</si>
  <si>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</si>
  <si>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</si>
  <si>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</si>
  <si>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</si>
  <si>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</si>
  <si>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</si>
  <si>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</si>
  <si>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</si>
  <si>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</si>
  <si>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</si>
  <si>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</si>
  <si>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</si>
  <si>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</si>
  <si>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</si>
  <si>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</si>
  <si>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</si>
  <si>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</si>
  <si>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</si>
  <si>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</si>
  <si>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</si>
  <si>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</si>
  <si>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</si>
  <si>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</si>
  <si>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</si>
  <si>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</si>
  <si>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</si>
  <si>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</si>
  <si>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</si>
  <si>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</si>
  <si>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</si>
  <si>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</si>
  <si>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</si>
  <si>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</si>
  <si>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</si>
  <si>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</si>
  <si>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</si>
  <si>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</si>
  <si>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</si>
  <si>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</si>
  <si>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</si>
  <si>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</si>
  <si>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</si>
  <si>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</si>
  <si>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</si>
  <si>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</si>
  <si>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</si>
  <si>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</si>
  <si>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</si>
  <si>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</si>
  <si>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</si>
  <si>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</si>
  <si>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</si>
  <si>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</si>
  <si>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</si>
  <si>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</si>
  <si>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</si>
  <si>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</si>
  <si>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</si>
  <si>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</si>
  <si>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</si>
  <si>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</si>
  <si>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</si>
  <si>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</si>
  <si>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</si>
  <si>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</si>
  <si>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</si>
  <si>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</si>
  <si>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</si>
  <si>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</si>
  <si>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</si>
  <si>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</si>
  <si>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</si>
  <si>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</si>
  <si>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</si>
  <si>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</si>
  <si>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</si>
  <si>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</si>
  <si>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</si>
  <si>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</si>
  <si>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</si>
  <si>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</si>
  <si>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</si>
  <si>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</si>
  <si>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</si>
  <si>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</si>
  <si>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</si>
  <si>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</si>
  <si>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</si>
  <si>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</si>
  <si>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</si>
  <si>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</si>
  <si>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</si>
  <si>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</si>
  <si>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</si>
  <si>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</si>
  <si>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</si>
  <si>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</si>
  <si>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</si>
  <si>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</si>
  <si>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</si>
  <si>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</si>
  <si>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</si>
  <si>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</si>
  <si>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</si>
  <si>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</si>
  <si>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</si>
  <si>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</si>
  <si>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</si>
  <si>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</si>
  <si>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</si>
  <si>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</si>
  <si>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</si>
  <si>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</si>
  <si>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</si>
  <si>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</si>
  <si>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</si>
  <si>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</si>
  <si>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</si>
  <si>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</si>
  <si>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</si>
  <si>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</si>
  <si>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</si>
  <si>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</si>
  <si>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</si>
  <si>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</si>
  <si>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</si>
  <si>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</si>
  <si>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</si>
  <si>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</si>
  <si>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</si>
  <si>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</si>
  <si>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</si>
  <si>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</si>
  <si>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</si>
  <si>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</si>
  <si>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</si>
  <si>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</si>
  <si>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</si>
  <si>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</si>
  <si>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</si>
  <si>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</si>
  <si>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</si>
  <si>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</si>
  <si>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</si>
  <si>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</si>
  <si>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</si>
  <si>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</si>
  <si>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</si>
  <si>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</si>
  <si>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</si>
  <si>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</si>
  <si>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</si>
  <si>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</si>
  <si>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</si>
  <si>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</si>
  <si>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</si>
  <si>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</si>
  <si>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</si>
  <si>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</si>
  <si>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</si>
  <si>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</si>
  <si>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</si>
  <si>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</si>
  <si>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</si>
  <si>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</si>
  <si>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</si>
  <si>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</si>
  <si>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</si>
  <si>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</si>
  <si>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</si>
  <si>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</si>
  <si>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</si>
  <si>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</si>
  <si>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</si>
  <si>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</si>
  <si>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</si>
  <si>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</si>
  <si>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</si>
  <si>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</si>
  <si>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</si>
  <si>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</si>
  <si>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</si>
  <si>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</si>
  <si>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</si>
  <si>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</si>
  <si>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</si>
  <si>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</si>
  <si>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</si>
  <si>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</si>
  <si>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</si>
  <si>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</si>
  <si>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</si>
  <si>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</si>
  <si>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</si>
  <si>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</si>
  <si>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</si>
  <si>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</si>
  <si>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</si>
  <si>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</si>
  <si>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</si>
  <si>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</si>
  <si>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</si>
  <si>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</si>
  <si>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</si>
  <si>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</si>
  <si>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</si>
  <si>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</si>
  <si>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</si>
  <si>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</si>
  <si>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</si>
  <si>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</si>
  <si>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</si>
  <si>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</si>
  <si>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</si>
  <si>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</si>
  <si>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</si>
  <si>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</si>
  <si>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</si>
  <si>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</si>
  <si>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</si>
  <si>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</si>
  <si>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</si>
  <si>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</si>
  <si>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</si>
  <si>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</si>
  <si>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</si>
  <si>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</si>
  <si>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</si>
  <si>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</si>
  <si>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</si>
  <si>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</si>
  <si>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</si>
  <si>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</si>
  <si>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</si>
  <si>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</si>
  <si>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</si>
  <si>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</si>
  <si>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</si>
  <si>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</si>
  <si>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</si>
  <si>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</si>
  <si>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</si>
  <si>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</si>
  <si>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</si>
  <si>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</si>
  <si>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</si>
  <si>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</si>
  <si>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</si>
  <si>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</si>
  <si>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</si>
  <si>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</si>
  <si>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</si>
  <si>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</si>
  <si>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</si>
  <si>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</si>
  <si>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</si>
  <si>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</si>
  <si>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</si>
  <si>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</si>
  <si>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</si>
  <si>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</si>
  <si>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</si>
  <si>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</si>
  <si>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</si>
  <si>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</si>
  <si>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</si>
  <si>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</si>
  <si>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</si>
  <si>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</si>
  <si>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</si>
  <si>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</si>
  <si>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</si>
  <si>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</si>
  <si>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</si>
  <si>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</si>
  <si>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</si>
  <si>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</si>
  <si>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</si>
  <si>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</si>
  <si>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</si>
  <si>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</si>
  <si>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</si>
  <si>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</si>
  <si>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</si>
  <si>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</si>
  <si>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</si>
  <si>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</si>
  <si>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</si>
  <si>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</si>
  <si>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</si>
  <si>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</si>
  <si>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</si>
  <si>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</si>
  <si>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</si>
  <si>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</si>
  <si>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</si>
  <si>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</si>
  <si>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</si>
  <si>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</si>
  <si>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</si>
  <si>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</si>
  <si>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</si>
  <si>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</si>
  <si>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</si>
  <si>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</si>
  <si>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</si>
  <si>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</si>
  <si>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</si>
  <si>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</si>
  <si>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</si>
  <si>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</si>
  <si>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</si>
  <si>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</si>
  <si>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</si>
  <si>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</si>
  <si>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</si>
  <si>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</si>
  <si>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</si>
  <si>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</si>
  <si>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</si>
  <si>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</si>
  <si>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</si>
  <si>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</si>
  <si>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</si>
  <si>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</si>
  <si>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</si>
  <si>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</si>
  <si>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</si>
  <si>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</si>
  <si>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</si>
  <si>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</si>
  <si>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</si>
  <si>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</si>
  <si>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</si>
  <si>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</si>
  <si>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</si>
  <si>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</si>
  <si>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</si>
  <si>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</si>
  <si>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</si>
  <si>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</si>
  <si>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</si>
  <si>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</si>
  <si>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</si>
  <si>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</si>
  <si>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</si>
  <si>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</si>
  <si>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</si>
  <si>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</si>
  <si>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</si>
  <si>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</si>
  <si>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</si>
  <si>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</si>
  <si>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</si>
  <si>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</si>
  <si>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</si>
  <si>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</si>
  <si>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</si>
  <si>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</si>
  <si>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</si>
  <si>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</si>
  <si>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</si>
  <si>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</si>
  <si>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</si>
  <si>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</si>
  <si>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</si>
  <si>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</si>
  <si>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</si>
  <si>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</si>
  <si>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</si>
  <si>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</si>
  <si>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</si>
  <si>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</si>
  <si>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</si>
  <si>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</si>
  <si>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</si>
  <si>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</si>
  <si>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</si>
  <si>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</si>
  <si>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</si>
  <si>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</si>
  <si>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</si>
  <si>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</si>
  <si>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</si>
  <si>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</si>
  <si>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</si>
  <si>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</si>
  <si>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</si>
  <si>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</si>
  <si>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</si>
  <si>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</si>
  <si>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</si>
  <si>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</si>
  <si>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</si>
  <si>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</si>
  <si>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</si>
  <si>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</si>
  <si>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</si>
  <si>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</si>
  <si>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</si>
  <si>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</si>
  <si>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</si>
  <si>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</si>
  <si>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</si>
  <si>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</si>
  <si>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</si>
  <si>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</si>
  <si>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</si>
  <si>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</si>
  <si>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</si>
  <si>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</si>
  <si>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</si>
  <si>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</si>
  <si>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</si>
  <si>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</si>
  <si>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</si>
  <si>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</si>
  <si>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</si>
  <si>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</si>
  <si>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</si>
  <si>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</si>
  <si>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</si>
  <si>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</si>
  <si>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</si>
  <si>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</si>
  <si>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</si>
  <si>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</si>
  <si>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</si>
  <si>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</si>
  <si>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</si>
  <si>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</si>
  <si>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</si>
  <si>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</si>
  <si>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</si>
  <si>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</si>
  <si>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</si>
  <si>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</si>
  <si>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</si>
  <si>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</si>
  <si>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</si>
  <si>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</si>
  <si>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</si>
  <si>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</si>
  <si>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</si>
  <si>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</si>
  <si>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</si>
  <si>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</si>
  <si>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</si>
  <si>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</si>
  <si>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</si>
  <si>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</si>
  <si>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</si>
  <si>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</si>
  <si>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</si>
  <si>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</si>
  <si>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</si>
  <si>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</si>
  <si>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</si>
  <si>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</si>
  <si>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</si>
  <si>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</si>
  <si>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</si>
  <si>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</si>
  <si>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</si>
  <si>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</si>
  <si>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</si>
  <si>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</si>
  <si>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</si>
  <si>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</si>
  <si>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</si>
  <si>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</si>
  <si>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</si>
  <si>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</si>
  <si>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</si>
  <si>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</si>
  <si>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</si>
  <si>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</si>
  <si>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</si>
  <si>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</si>
  <si>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</si>
  <si>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</si>
  <si>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</si>
  <si>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</si>
  <si>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</si>
  <si>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</si>
  <si>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</si>
  <si>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</si>
  <si>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</si>
  <si>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</si>
  <si>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</si>
  <si>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</si>
  <si>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</si>
  <si>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</si>
  <si>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</si>
  <si>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</si>
  <si>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</si>
  <si>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</si>
  <si>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</si>
  <si>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</si>
  <si>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</si>
  <si>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</si>
  <si>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</si>
  <si>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</si>
  <si>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</si>
  <si>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</si>
  <si>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</si>
  <si>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</si>
  <si>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</si>
  <si>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</si>
  <si>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</si>
  <si>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</si>
  <si>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</si>
  <si>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</si>
  <si>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</si>
  <si>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</si>
  <si>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</si>
  <si>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</si>
  <si>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</si>
  <si>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</si>
  <si>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</si>
  <si>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</si>
  <si>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</si>
  <si>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</si>
  <si>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</si>
  <si>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</si>
  <si>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</si>
  <si>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</si>
  <si>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</si>
  <si>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</si>
  <si>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</si>
  <si>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</si>
  <si>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</si>
  <si>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</si>
  <si>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</si>
  <si>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</si>
  <si>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</si>
  <si>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</si>
  <si>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</si>
  <si>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</si>
  <si>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</si>
  <si>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</si>
  <si>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</si>
  <si>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</si>
  <si>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</si>
  <si>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</si>
  <si>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</si>
  <si>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</si>
  <si>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</si>
  <si>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</si>
  <si>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</si>
  <si>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</si>
  <si>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</si>
  <si>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</si>
  <si>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</si>
  <si>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</si>
  <si>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</si>
  <si>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</si>
  <si>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</si>
  <si>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</si>
  <si>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</si>
  <si>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</si>
  <si>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</si>
  <si>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</si>
  <si>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</si>
  <si>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</si>
  <si>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</si>
  <si>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</si>
  <si>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</si>
  <si>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</si>
  <si>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</si>
  <si>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</si>
  <si>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</si>
  <si>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</si>
  <si>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</si>
  <si>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</si>
  <si>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</si>
  <si>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</si>
  <si>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</si>
  <si>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</si>
  <si>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</si>
  <si>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</si>
  <si>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</si>
  <si>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</si>
  <si>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</si>
  <si>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</si>
  <si>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</si>
  <si>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</si>
  <si>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</si>
  <si>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</si>
  <si>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</si>
  <si>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</si>
  <si>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</si>
  <si>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</si>
  <si>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</si>
  <si>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</si>
  <si>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</si>
  <si>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</si>
  <si>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</si>
  <si>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</si>
  <si>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</si>
  <si>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</si>
  <si>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</si>
  <si>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</si>
  <si>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</si>
  <si>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</si>
  <si>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</si>
  <si>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</si>
  <si>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</si>
  <si>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</si>
  <si>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</si>
  <si>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</si>
  <si>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</si>
  <si>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</si>
  <si>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</si>
  <si>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</si>
  <si>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</si>
  <si>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</si>
  <si>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</si>
  <si>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</si>
  <si>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</si>
  <si>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</si>
  <si>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</si>
  <si>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</si>
  <si>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</si>
  <si>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</si>
  <si>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</si>
  <si>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</si>
  <si>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</si>
  <si>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</si>
  <si>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</si>
  <si>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</si>
  <si>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</si>
  <si>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</si>
  <si>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</si>
  <si>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</si>
  <si>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</si>
  <si>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</si>
  <si>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</si>
  <si>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</si>
  <si>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</si>
  <si>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</si>
  <si>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</si>
  <si>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</si>
  <si>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</si>
  <si>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</si>
  <si>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</si>
  <si>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</si>
  <si>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</si>
  <si>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</si>
  <si>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</si>
  <si>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</si>
  <si>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</si>
  <si>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</si>
  <si>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</si>
  <si>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</si>
  <si>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</si>
  <si>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</si>
  <si>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</si>
  <si>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</si>
  <si>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</si>
  <si>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</si>
  <si>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</si>
  <si>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</si>
  <si>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</si>
  <si>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</si>
  <si>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</si>
  <si>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</si>
  <si>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</si>
  <si>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</si>
  <si>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</si>
  <si>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</si>
  <si>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</si>
  <si>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</si>
  <si>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</si>
  <si>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</si>
  <si>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</si>
  <si>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</si>
  <si>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</si>
  <si>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</si>
  <si>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</si>
  <si>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</si>
  <si>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</si>
  <si>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</si>
  <si>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</si>
  <si>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</si>
  <si>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</si>
  <si>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</si>
  <si>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</si>
  <si>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</si>
  <si>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</si>
  <si>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</si>
  <si>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</si>
  <si>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</si>
  <si>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</si>
  <si>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</si>
  <si>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</si>
  <si>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</si>
  <si>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</si>
  <si>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</si>
  <si>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</si>
  <si>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</si>
  <si>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</si>
  <si>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</si>
  <si>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</si>
  <si>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</si>
  <si>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</si>
  <si>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</si>
  <si>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</si>
  <si>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</si>
  <si>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</si>
  <si>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</si>
  <si>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</si>
  <si>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</si>
  <si>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</si>
  <si>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</si>
  <si>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</si>
  <si>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</si>
  <si>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</si>
  <si>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</si>
  <si>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</si>
  <si>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</si>
  <si>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</si>
  <si>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</si>
  <si>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</si>
  <si>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</si>
  <si>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</si>
  <si>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</si>
  <si>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</si>
  <si>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</si>
  <si>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</si>
  <si>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</si>
  <si>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</si>
  <si>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</si>
  <si>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</si>
  <si>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</si>
  <si>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</si>
  <si>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</si>
  <si>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</si>
  <si>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</si>
  <si>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</si>
  <si>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</si>
  <si>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</si>
  <si>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</si>
  <si>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</si>
  <si>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</si>
  <si>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</si>
  <si>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</si>
  <si>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</si>
  <si>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</si>
  <si>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</si>
  <si>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</si>
  <si>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</si>
  <si>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</si>
  <si>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</si>
  <si>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</si>
  <si>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</si>
  <si>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</si>
  <si>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</si>
  <si>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</si>
  <si>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</si>
  <si>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</si>
  <si>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</si>
  <si>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</si>
  <si>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</si>
  <si>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</si>
  <si>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</si>
  <si>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</si>
  <si>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</si>
  <si>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</si>
  <si>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</si>
  <si>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</si>
  <si>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</si>
  <si>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</si>
  <si>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</si>
  <si>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</si>
  <si>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</si>
  <si>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</si>
  <si>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</si>
  <si>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</si>
  <si>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</si>
  <si>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</si>
  <si>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</si>
  <si>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</si>
  <si>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</si>
  <si>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</si>
  <si>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</si>
  <si>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</si>
  <si>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</si>
  <si>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</si>
  <si>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</si>
  <si>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</si>
  <si>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</si>
  <si>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</si>
  <si>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</si>
  <si>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</si>
  <si>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</si>
  <si>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</si>
  <si>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</si>
  <si>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</si>
  <si>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</si>
  <si>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</si>
  <si>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</si>
  <si>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</si>
  <si>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</si>
  <si>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</si>
  <si>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</si>
  <si>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</si>
  <si>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</si>
  <si>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</si>
  <si>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</si>
  <si>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</si>
  <si>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</si>
  <si>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</si>
  <si>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</si>
  <si>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</si>
  <si>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</si>
  <si>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</si>
  <si>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</si>
  <si>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</si>
  <si>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</si>
  <si>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</si>
  <si>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</si>
  <si>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</si>
  <si>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</si>
  <si>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</si>
  <si>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</si>
  <si>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</si>
  <si>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</si>
  <si>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</si>
  <si>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</si>
  <si>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</si>
  <si>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</si>
  <si>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</si>
  <si>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</si>
  <si>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</si>
  <si>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</si>
  <si>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</si>
  <si>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</si>
  <si>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</si>
  <si>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</si>
  <si>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</si>
  <si>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</si>
  <si>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</si>
  <si>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</si>
  <si>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</si>
  <si>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</si>
  <si>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</si>
  <si>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</si>
  <si>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</si>
  <si>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</si>
  <si>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</si>
  <si>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</si>
  <si>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</si>
  <si>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</si>
  <si>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</si>
  <si>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</si>
  <si>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</si>
  <si>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</si>
  <si>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</si>
  <si>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</si>
  <si>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</si>
  <si>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</si>
  <si>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</si>
  <si>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</si>
  <si>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</si>
  <si>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</si>
  <si>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</si>
  <si>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</si>
  <si>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</si>
  <si>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</si>
  <si>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</si>
  <si>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</si>
  <si>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</si>
  <si>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</si>
  <si>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</si>
  <si>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</si>
  <si>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</si>
  <si>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</si>
  <si>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</si>
  <si>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</si>
  <si>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</si>
  <si>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</si>
  <si>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</si>
  <si>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</si>
  <si>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</si>
  <si>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</si>
  <si>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</si>
  <si>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</si>
  <si>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</si>
  <si>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</si>
  <si>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</si>
  <si>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</si>
  <si>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</si>
  <si>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</si>
  <si>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</si>
  <si>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</si>
  <si>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</si>
  <si>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</si>
  <si>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</si>
  <si>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</si>
  <si>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</si>
  <si>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</si>
  <si>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</si>
  <si>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</si>
  <si>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</si>
  <si>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</si>
  <si>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</si>
  <si>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</si>
  <si>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</si>
  <si>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</si>
  <si>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</si>
  <si>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</si>
  <si>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</si>
  <si>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</si>
  <si>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</si>
  <si>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</si>
  <si>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</si>
  <si>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</si>
  <si>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</si>
  <si>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</si>
  <si>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</si>
  <si>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</si>
  <si>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</si>
  <si>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</si>
  <si>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</si>
  <si>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</si>
  <si>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</si>
  <si>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</si>
  <si>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</si>
  <si>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</si>
  <si>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</si>
  <si>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</si>
  <si>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</si>
  <si>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</si>
  <si>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</si>
  <si>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</si>
  <si>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</si>
  <si>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</si>
  <si>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</si>
  <si>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</si>
  <si>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</si>
  <si>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</si>
  <si>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</si>
  <si>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</si>
  <si>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</si>
  <si>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</si>
  <si>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</si>
  <si>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</si>
  <si>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</si>
  <si>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</si>
  <si>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</si>
  <si>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</si>
  <si>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</si>
  <si>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</si>
  <si>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</si>
  <si>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</si>
  <si>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</si>
  <si>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</si>
  <si>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</si>
  <si>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</si>
  <si>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</si>
  <si>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</si>
  <si>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</si>
  <si>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</si>
  <si>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</si>
  <si>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</si>
  <si>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</si>
  <si>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</si>
  <si>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</si>
  <si>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</si>
  <si>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</si>
  <si>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</si>
  <si>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</si>
  <si>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</si>
  <si>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</si>
  <si>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</si>
  <si>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</si>
  <si>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</si>
  <si>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</si>
  <si>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</si>
  <si>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</si>
  <si>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</si>
  <si>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</si>
  <si>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</si>
  <si>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</si>
  <si>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</si>
  <si>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</si>
  <si>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</si>
  <si>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</si>
  <si>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</si>
  <si>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</si>
  <si>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</si>
  <si>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</si>
  <si>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</si>
  <si>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</si>
  <si>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</si>
  <si>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</si>
  <si>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</si>
  <si>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</si>
  <si>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</si>
  <si>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</si>
  <si>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</si>
  <si>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</si>
  <si>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</si>
  <si>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</si>
  <si>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</si>
  <si>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</si>
  <si>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</si>
  <si>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</si>
  <si>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</si>
  <si>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</si>
  <si>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</si>
  <si>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</si>
  <si>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</si>
  <si>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</si>
  <si>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</si>
  <si>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</si>
  <si>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</si>
  <si>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</si>
  <si>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</si>
  <si>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</si>
  <si>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</si>
  <si>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</si>
  <si>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</si>
  <si>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</si>
  <si>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</si>
  <si>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</si>
  <si>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</si>
  <si>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</si>
  <si>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</si>
  <si>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</si>
  <si>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</si>
  <si>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</si>
  <si>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</si>
  <si>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</si>
  <si>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</si>
  <si>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</si>
  <si>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</si>
  <si>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</si>
  <si>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</si>
  <si>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</si>
  <si>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</si>
  <si>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</si>
  <si>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</si>
  <si>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</si>
  <si>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</si>
  <si>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</si>
  <si>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</si>
  <si>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</si>
  <si>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</si>
  <si>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</si>
  <si>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</si>
  <si>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</si>
  <si>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</si>
  <si>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</si>
  <si>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</si>
  <si>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</si>
  <si>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</si>
  <si>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</si>
  <si>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</si>
  <si>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</si>
  <si>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</si>
  <si>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</si>
  <si>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</si>
  <si>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</si>
  <si>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</si>
  <si>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</si>
  <si>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</si>
  <si>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</si>
  <si>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</si>
  <si>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</si>
  <si>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</si>
  <si>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</si>
  <si>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</si>
  <si>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</si>
  <si>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</si>
  <si>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</si>
  <si>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</si>
  <si>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</si>
  <si>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</si>
  <si>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</si>
  <si>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</si>
  <si>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</si>
  <si>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</si>
  <si>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</si>
  <si>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</si>
  <si>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</si>
  <si>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</si>
  <si>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</si>
  <si>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</si>
  <si>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</si>
  <si>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</si>
  <si>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</si>
  <si>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</si>
  <si>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</si>
  <si>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</si>
  <si>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</si>
  <si>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</si>
  <si>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</si>
  <si>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</si>
  <si>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</si>
  <si>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</si>
  <si>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</si>
  <si>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</si>
  <si>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</si>
  <si>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</si>
  <si>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</si>
  <si>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</si>
  <si>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</si>
  <si>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</si>
  <si>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</si>
  <si>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</si>
  <si>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</si>
  <si>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</si>
  <si>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</si>
  <si>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</si>
  <si>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</si>
  <si>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</si>
  <si>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</si>
  <si>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</si>
  <si>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</si>
  <si>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</si>
  <si>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</si>
  <si>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</si>
  <si>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</si>
  <si>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</si>
  <si>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</si>
  <si>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</si>
  <si>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</si>
  <si>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</si>
  <si>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</si>
  <si>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</si>
  <si>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</si>
  <si>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</si>
  <si>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</si>
  <si>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</si>
  <si>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</si>
  <si>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</si>
  <si>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</si>
  <si>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</si>
  <si>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</si>
  <si>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</si>
  <si>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</si>
  <si>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</si>
  <si>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</si>
  <si>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</si>
  <si>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</si>
  <si>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</si>
  <si>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</si>
  <si>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</si>
  <si>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</si>
  <si>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</si>
  <si>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</si>
  <si>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</si>
  <si>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</si>
  <si>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</si>
  <si>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</si>
  <si>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</si>
  <si>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</si>
  <si>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</si>
  <si>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</si>
  <si>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</si>
  <si>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</si>
  <si>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</si>
  <si>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</si>
  <si>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</si>
  <si>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</si>
  <si>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</si>
  <si>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</si>
  <si>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</si>
  <si>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</si>
  <si>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</si>
  <si>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</si>
  <si>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</si>
  <si>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</si>
  <si>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</si>
  <si>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</si>
  <si>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</si>
  <si>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</si>
  <si>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</si>
  <si>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</si>
  <si>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</si>
  <si>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</si>
  <si>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</si>
  <si>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</si>
  <si>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</si>
  <si>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</si>
  <si>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</si>
  <si>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</si>
  <si>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</si>
  <si>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</si>
  <si>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</si>
  <si>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</si>
  <si>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</si>
  <si>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</si>
  <si>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</si>
  <si>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</si>
  <si>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</si>
  <si>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</si>
  <si>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</si>
  <si>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</si>
  <si>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</si>
  <si>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</si>
  <si>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</si>
  <si>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</si>
  <si>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</si>
  <si>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</si>
  <si>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</si>
  <si>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</si>
  <si>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</si>
  <si>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</si>
  <si>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</si>
  <si>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</si>
  <si>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</si>
  <si>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</si>
  <si>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</si>
  <si>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</si>
  <si>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</si>
  <si>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</si>
  <si>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</si>
  <si>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</si>
  <si>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</si>
  <si>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</si>
  <si>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</si>
  <si>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</si>
  <si>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</si>
  <si>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</si>
  <si>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</si>
  <si>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</si>
  <si>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</si>
  <si>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</si>
  <si>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</si>
  <si>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</si>
  <si>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</si>
  <si>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</si>
  <si>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</si>
  <si>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</si>
  <si>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</si>
  <si>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</si>
  <si>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</si>
  <si>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</si>
  <si>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</si>
  <si>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</si>
  <si>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</si>
  <si>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</si>
  <si>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</si>
  <si>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</si>
  <si>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</si>
  <si>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</si>
  <si>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</si>
  <si>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</si>
  <si>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</si>
  <si>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</si>
  <si>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</si>
  <si>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</si>
  <si>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</si>
  <si>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</si>
  <si>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</si>
  <si>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</si>
  <si>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</si>
  <si>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</si>
  <si>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</si>
  <si>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</si>
  <si>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</si>
  <si>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</si>
  <si>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</si>
  <si>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</si>
  <si>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</si>
  <si>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</si>
  <si>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</si>
  <si>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</si>
  <si>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</si>
  <si>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</si>
  <si>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</si>
  <si>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</si>
  <si>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</si>
  <si>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</si>
  <si>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</si>
  <si>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</si>
  <si>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</si>
  <si>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</si>
  <si>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</si>
  <si>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</si>
  <si>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</si>
  <si>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</si>
  <si>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</si>
  <si>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</si>
  <si>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</si>
  <si>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</si>
  <si>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</si>
  <si>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</si>
  <si>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</si>
  <si>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</si>
  <si>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</si>
  <si>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</si>
  <si>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</si>
  <si>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</si>
  <si>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</si>
  <si>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</si>
  <si>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</si>
  <si>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</si>
  <si>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</si>
  <si>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</si>
  <si>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</si>
  <si>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</si>
  <si>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</si>
  <si>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</si>
  <si>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</si>
  <si>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</si>
  <si>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</si>
  <si>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</si>
  <si>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</si>
  <si>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</si>
  <si>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</si>
  <si>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</si>
  <si>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</si>
  <si>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</si>
  <si>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</si>
  <si>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</si>
  <si>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</si>
  <si>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</si>
  <si>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</si>
  <si>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</si>
  <si>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</si>
  <si>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</si>
  <si>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</si>
  <si>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</si>
  <si>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</si>
  <si>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</si>
  <si>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</si>
  <si>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</si>
  <si>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</si>
  <si>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</si>
  <si>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</si>
  <si>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</si>
  <si>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</si>
  <si>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</si>
  <si>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</si>
  <si>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</si>
  <si>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</si>
  <si>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</si>
  <si>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</si>
  <si>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</si>
  <si>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</si>
  <si>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</si>
  <si>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</si>
  <si>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</si>
  <si>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</si>
  <si>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</si>
  <si>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</si>
  <si>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</si>
  <si>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</si>
  <si>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</si>
  <si>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</si>
  <si>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</si>
  <si>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</si>
  <si>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</si>
  <si>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</si>
  <si>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</si>
  <si>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</si>
  <si>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</si>
  <si>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</si>
  <si>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</si>
  <si>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</si>
  <si>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</si>
  <si>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</si>
  <si>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</si>
  <si>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</si>
  <si>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</si>
  <si>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</si>
  <si>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</si>
  <si>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</si>
  <si>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</si>
  <si>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</si>
  <si>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</si>
  <si>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</si>
  <si>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</si>
  <si>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</si>
  <si>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</si>
  <si>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</si>
  <si>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</si>
  <si>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</si>
  <si>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</si>
  <si>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</si>
  <si>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</si>
  <si>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</si>
  <si>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</si>
  <si>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</si>
  <si>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</si>
  <si>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</si>
  <si>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</si>
  <si>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</si>
  <si>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</si>
  <si>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</si>
  <si>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</si>
  <si>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</si>
  <si>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</si>
  <si>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</si>
  <si>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</si>
  <si>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</si>
  <si>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</si>
  <si>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</si>
  <si>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</si>
  <si>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</si>
  <si>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</si>
  <si>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</si>
  <si>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</si>
  <si>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</si>
  <si>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</si>
  <si>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</si>
  <si>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</si>
  <si>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</si>
  <si>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</si>
  <si>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</si>
  <si>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</si>
  <si>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</si>
  <si>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</si>
  <si>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</si>
  <si>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</si>
  <si>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</si>
  <si>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</si>
  <si>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</si>
  <si>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</si>
  <si>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</si>
  <si>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</si>
  <si>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</si>
  <si>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</si>
  <si>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</si>
  <si>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</si>
  <si>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</si>
  <si>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</si>
  <si>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</si>
  <si>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</si>
  <si>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</si>
  <si>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</si>
  <si>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</si>
  <si>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</si>
  <si>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</si>
  <si>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</si>
  <si>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</si>
  <si>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</si>
  <si>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</si>
  <si>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</si>
  <si>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</si>
  <si>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</si>
  <si>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</si>
  <si>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</si>
  <si>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</si>
  <si>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</si>
  <si>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</si>
  <si>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</si>
  <si>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</si>
  <si>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</si>
  <si>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</si>
  <si>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</si>
  <si>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</si>
  <si>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</si>
  <si>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</si>
  <si>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</si>
  <si>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</si>
  <si>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</si>
  <si>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</si>
  <si>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</si>
  <si>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</si>
  <si>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</si>
  <si>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</si>
  <si>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</si>
  <si>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</si>
  <si>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</si>
  <si>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</si>
  <si>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</si>
  <si>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</si>
  <si>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</si>
  <si>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</si>
  <si>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</si>
  <si>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</si>
  <si>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</si>
  <si>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</si>
  <si>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</si>
  <si>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</si>
  <si>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</si>
  <si>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</si>
  <si>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</si>
  <si>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</si>
  <si>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</si>
  <si>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</si>
  <si>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</si>
  <si>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</si>
  <si>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</si>
  <si>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</si>
  <si>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</si>
  <si>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</si>
  <si>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</si>
  <si>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</si>
  <si>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</si>
  <si>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</si>
  <si>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</si>
  <si>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</si>
  <si>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</si>
  <si>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</si>
  <si>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</si>
  <si>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</si>
  <si>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</si>
  <si>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</si>
  <si>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</si>
  <si>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</si>
  <si>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</si>
  <si>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</si>
  <si>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</si>
  <si>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</si>
  <si>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</si>
  <si>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</si>
  <si>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</si>
  <si>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</si>
  <si>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</si>
  <si>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</si>
  <si>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</si>
  <si>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</si>
  <si>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</si>
  <si>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</si>
  <si>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</si>
  <si>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</si>
  <si>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</si>
  <si>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</si>
  <si>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</si>
  <si>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</si>
  <si>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</si>
  <si>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</si>
  <si>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</si>
  <si>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</si>
  <si>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</si>
  <si>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</si>
  <si>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</si>
  <si>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</si>
  <si>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</si>
  <si>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</si>
  <si>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</si>
  <si>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</si>
  <si>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</si>
  <si>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</si>
  <si>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</si>
  <si>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</si>
  <si>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</si>
  <si>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</si>
  <si>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</si>
  <si>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</si>
  <si>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</si>
  <si>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</si>
  <si>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</si>
  <si>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</si>
  <si>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</si>
  <si>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</si>
  <si>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</si>
  <si>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</si>
  <si>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</si>
  <si>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</si>
  <si>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</si>
  <si>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</si>
  <si>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</si>
  <si>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</si>
  <si>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</si>
  <si>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</si>
  <si>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</si>
  <si>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</si>
  <si>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</si>
  <si>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</si>
  <si>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</si>
  <si>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</si>
  <si>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</si>
  <si>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</si>
  <si>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</si>
  <si>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</si>
  <si>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</si>
  <si>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</si>
  <si>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</si>
  <si>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</si>
  <si>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</si>
  <si>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</si>
  <si>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</si>
  <si>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</si>
  <si>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</si>
  <si>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</si>
  <si>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</si>
  <si>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</si>
  <si>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</si>
  <si>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</si>
  <si>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</si>
  <si>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</si>
  <si>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</si>
  <si>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</si>
  <si>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</si>
  <si>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</si>
  <si>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</si>
  <si>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</si>
  <si>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</si>
  <si>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</si>
  <si>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</si>
  <si>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</si>
  <si>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</si>
  <si>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</si>
  <si>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</si>
  <si>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</si>
  <si>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</si>
  <si>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</si>
  <si>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</si>
  <si>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</si>
  <si>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</si>
  <si>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</si>
  <si>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</si>
  <si>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</si>
  <si>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</si>
  <si>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</si>
  <si>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</si>
  <si>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</si>
  <si>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</si>
  <si>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</si>
  <si>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</si>
  <si>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</si>
  <si>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</si>
  <si>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</si>
  <si>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</si>
  <si>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</si>
  <si>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</si>
  <si>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</si>
  <si>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</si>
  <si>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</si>
  <si>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</si>
  <si>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</si>
  <si>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</si>
  <si>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</si>
  <si>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</si>
  <si>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</si>
  <si>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</si>
  <si>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</si>
  <si>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</si>
  <si>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</si>
  <si>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</si>
  <si>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</si>
  <si>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</si>
  <si>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</si>
  <si>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</si>
  <si>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</si>
  <si>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</si>
  <si>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</si>
  <si>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</si>
  <si>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</si>
  <si>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</si>
  <si>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</si>
  <si>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</si>
  <si>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</si>
  <si>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</si>
  <si>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</si>
  <si>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</si>
  <si>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</si>
  <si>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</si>
  <si>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</si>
  <si>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</si>
  <si>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</si>
  <si>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</si>
  <si>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</si>
  <si>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</si>
  <si>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</si>
  <si>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</si>
  <si>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</si>
  <si>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</si>
  <si>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</si>
  <si>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</si>
  <si>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</si>
  <si>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</si>
  <si>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</si>
  <si>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</si>
  <si>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</si>
  <si>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</si>
  <si>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</si>
  <si>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</si>
  <si>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</si>
  <si>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</si>
  <si>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</si>
  <si>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</si>
  <si>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</si>
  <si>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</si>
  <si>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</si>
  <si>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</si>
  <si>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</si>
  <si>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</si>
  <si>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</si>
  <si>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</si>
  <si>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</si>
  <si>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</si>
  <si>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</si>
  <si>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</si>
  <si>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</si>
  <si>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</si>
  <si>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</si>
  <si>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</si>
  <si>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</si>
  <si>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</si>
  <si>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</si>
  <si>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</si>
  <si>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</si>
  <si>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</si>
  <si>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</si>
  <si>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</si>
  <si>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</si>
  <si>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</si>
  <si>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</si>
  <si>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</si>
  <si>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</si>
  <si>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</si>
  <si>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</si>
  <si>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</si>
  <si>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</si>
  <si>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</si>
  <si>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</si>
  <si>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</si>
  <si>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</si>
  <si>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</si>
  <si>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</si>
  <si>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</si>
  <si>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</si>
  <si>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</si>
  <si>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</si>
  <si>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</si>
  <si>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</si>
  <si>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</si>
  <si>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</si>
  <si>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</si>
  <si>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</si>
  <si>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</si>
  <si>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</si>
  <si>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</si>
  <si>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</si>
  <si>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</si>
  <si>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</si>
  <si>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</si>
  <si>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</si>
  <si>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</si>
  <si>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</si>
  <si>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</si>
  <si>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</si>
  <si>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</si>
  <si>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</si>
  <si>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</si>
  <si>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</si>
  <si>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</si>
  <si>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</si>
  <si>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</si>
  <si>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</si>
  <si>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</si>
  <si>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</si>
  <si>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</si>
  <si>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</si>
  <si>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</si>
  <si>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</si>
  <si>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</si>
  <si>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</si>
  <si>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</si>
  <si>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</si>
  <si>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</si>
  <si>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</si>
  <si>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</si>
  <si>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</si>
  <si>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</si>
  <si>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</si>
  <si>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</si>
  <si>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</si>
  <si>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</si>
  <si>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</si>
  <si>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</si>
  <si>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</si>
  <si>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</si>
  <si>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</si>
  <si>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</si>
  <si>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</si>
  <si>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</si>
  <si>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</si>
  <si>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</si>
  <si>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</si>
  <si>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</si>
  <si>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</si>
  <si>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</si>
  <si>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</si>
  <si>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</si>
  <si>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</si>
  <si>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</si>
  <si>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</si>
  <si>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</si>
  <si>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</si>
  <si>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</si>
  <si>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</si>
  <si>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</si>
  <si>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</si>
  <si>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</si>
  <si>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</si>
  <si>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</si>
  <si>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</si>
  <si>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</si>
  <si>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</si>
  <si>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</si>
  <si>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</si>
  <si>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</si>
  <si>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</si>
  <si>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</si>
  <si>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</si>
  <si>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</si>
  <si>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</si>
  <si>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</si>
  <si>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</si>
  <si>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</si>
  <si>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</si>
  <si>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</si>
  <si>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</si>
  <si>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</si>
  <si>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</si>
  <si>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</si>
  <si>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</si>
  <si>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</si>
  <si>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</si>
  <si>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</si>
  <si>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</si>
  <si>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</si>
  <si>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</si>
  <si>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</si>
  <si>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</si>
  <si>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</si>
  <si>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</si>
  <si>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</si>
  <si>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</si>
  <si>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</si>
  <si>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</si>
  <si>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</si>
  <si>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</si>
  <si>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</si>
  <si>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</si>
  <si>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</si>
  <si>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</si>
  <si>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</si>
  <si>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</si>
  <si>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</si>
  <si>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</si>
  <si>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</si>
  <si>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</si>
  <si>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</si>
  <si>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</si>
  <si>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</si>
  <si>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</si>
  <si>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</si>
  <si>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</si>
  <si>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</si>
  <si>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</si>
  <si>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</si>
  <si>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</si>
  <si>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</si>
  <si>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</si>
  <si>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</si>
  <si>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</si>
  <si>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</si>
  <si>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</si>
  <si>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</si>
  <si>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</si>
  <si>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</si>
  <si>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</si>
  <si>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</si>
  <si>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</si>
  <si>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</si>
  <si>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</si>
  <si>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</si>
  <si>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</si>
  <si>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</si>
  <si>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</si>
  <si>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</si>
  <si>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</si>
  <si>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</si>
  <si>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</si>
  <si>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</si>
  <si>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</si>
  <si>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</si>
  <si>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</si>
  <si>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</si>
  <si>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</si>
  <si>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</si>
  <si>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</si>
  <si>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</si>
  <si>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</si>
  <si>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</si>
  <si>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</si>
  <si>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</si>
  <si>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</si>
  <si>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</si>
  <si>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</si>
  <si>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</si>
  <si>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</si>
  <si>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</si>
  <si>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</si>
  <si>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</si>
  <si>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</si>
  <si>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</si>
  <si>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</si>
  <si>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</si>
  <si>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</si>
  <si>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</si>
  <si>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</si>
  <si>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</si>
  <si>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</si>
  <si>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</si>
  <si>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</si>
  <si>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</si>
  <si>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</si>
  <si>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</si>
  <si>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</si>
  <si>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</si>
  <si>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</si>
  <si>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</si>
  <si>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</si>
  <si>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</si>
  <si>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</si>
  <si>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</si>
  <si>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</si>
  <si>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</si>
  <si>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</si>
  <si>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</si>
  <si>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</si>
  <si>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</si>
  <si>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</si>
  <si>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</si>
  <si>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</si>
  <si>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</si>
  <si>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</si>
  <si>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</si>
  <si>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</si>
  <si>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</si>
  <si>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</si>
  <si>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</si>
  <si>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</si>
  <si>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</si>
  <si>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</si>
  <si>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</si>
  <si>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</si>
  <si>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</si>
  <si>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</si>
  <si>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</si>
  <si>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</si>
  <si>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</si>
  <si>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</si>
  <si>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</si>
  <si>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</si>
  <si>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</si>
  <si>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</si>
  <si>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</si>
  <si>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</si>
  <si>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</si>
  <si>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</si>
  <si>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</si>
  <si>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</si>
  <si>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</si>
  <si>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</si>
  <si>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</si>
  <si>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</si>
  <si>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</si>
  <si>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</si>
  <si>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</si>
  <si>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</si>
  <si>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</si>
  <si>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</si>
  <si>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</si>
  <si>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</si>
  <si>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</si>
  <si>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</si>
  <si>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</si>
  <si>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</si>
  <si>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</si>
  <si>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</si>
  <si>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</si>
  <si>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</si>
  <si>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</si>
  <si>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</si>
  <si>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</si>
  <si>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</si>
  <si>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</si>
  <si>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</si>
  <si>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</si>
  <si>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</si>
  <si>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</si>
  <si>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</si>
  <si>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</si>
  <si>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</si>
  <si>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</si>
  <si>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</si>
  <si>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</si>
  <si>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</si>
  <si>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</si>
  <si>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</si>
  <si>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</si>
  <si>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</si>
  <si>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</si>
  <si>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</si>
  <si>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</si>
  <si>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</si>
  <si>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</si>
  <si>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</si>
  <si>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</si>
  <si>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</si>
  <si>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</si>
  <si>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</si>
  <si>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</si>
  <si>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</si>
  <si>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</si>
  <si>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</si>
  <si>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</si>
  <si>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</si>
  <si>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</si>
  <si>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</si>
  <si>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</si>
  <si>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</si>
  <si>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</si>
  <si>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</si>
  <si>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</si>
  <si>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</si>
  <si>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</si>
  <si>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</si>
  <si>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</si>
  <si>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</si>
  <si>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</si>
  <si>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</si>
  <si>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</si>
  <si>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</si>
  <si>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</si>
  <si>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</si>
  <si>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</si>
  <si>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</si>
  <si>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</si>
  <si>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</si>
  <si>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</si>
  <si>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</si>
  <si>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</si>
  <si>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</si>
  <si>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</si>
  <si>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</si>
  <si>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</si>
  <si>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</si>
  <si>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</si>
  <si>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</si>
  <si>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</si>
  <si>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</si>
  <si>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</si>
  <si>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</si>
  <si>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</si>
  <si>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</si>
  <si>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</si>
  <si>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</si>
  <si>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</si>
  <si>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</si>
  <si>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</si>
  <si>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</si>
  <si>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</si>
  <si>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</si>
  <si>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</si>
  <si>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</si>
  <si>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</si>
  <si>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</si>
  <si>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</si>
  <si>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</si>
  <si>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</si>
  <si>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</si>
  <si>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</si>
  <si>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</si>
  <si>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</si>
  <si>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</si>
  <si>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</si>
  <si>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</si>
  <si>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</si>
  <si>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</si>
  <si>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</si>
  <si>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</si>
  <si>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</si>
  <si>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</si>
  <si>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</si>
  <si>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</si>
  <si>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</si>
  <si>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</si>
  <si>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</si>
  <si>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</si>
  <si>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</si>
  <si>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</si>
  <si>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</si>
  <si>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</si>
  <si>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</si>
  <si>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</si>
  <si>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</si>
  <si>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</si>
  <si>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</si>
  <si>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</si>
  <si>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</si>
  <si>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</si>
  <si>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</si>
  <si>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</si>
  <si>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</si>
  <si>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</si>
  <si>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</si>
  <si>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</si>
  <si>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</si>
  <si>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</si>
  <si>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</si>
  <si>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</si>
  <si>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</si>
  <si>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</si>
  <si>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</si>
  <si>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</si>
  <si>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</si>
  <si>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</si>
  <si>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</si>
  <si>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</si>
  <si>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</si>
  <si>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</si>
  <si>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</si>
  <si>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</si>
  <si>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</si>
  <si>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</si>
  <si>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</si>
  <si>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</si>
  <si>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</si>
  <si>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</si>
  <si>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</si>
  <si>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</si>
  <si>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</si>
  <si>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</si>
  <si>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</si>
  <si>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</si>
  <si>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</si>
  <si>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</si>
  <si>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</si>
  <si>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</si>
  <si>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</si>
  <si>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</si>
  <si>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</si>
  <si>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</si>
  <si>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</si>
  <si>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</si>
  <si>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</si>
  <si>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</si>
  <si>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</si>
  <si>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</si>
  <si>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</si>
  <si>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</si>
  <si>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</si>
  <si>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</si>
  <si>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</si>
  <si>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</si>
  <si>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</si>
  <si>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</si>
  <si>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</si>
  <si>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</si>
  <si>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</si>
  <si>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</si>
  <si>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</si>
  <si>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</si>
  <si>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</si>
  <si>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</si>
  <si>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</si>
  <si>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</si>
  <si>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</si>
  <si>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</si>
  <si>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</si>
  <si>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</si>
  <si>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</si>
  <si>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</si>
  <si>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</si>
  <si>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</si>
  <si>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</si>
  <si>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</si>
  <si>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</si>
  <si>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</si>
  <si>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</si>
  <si>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</si>
  <si>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</si>
  <si>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</si>
  <si>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</si>
  <si>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</si>
  <si>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</si>
  <si>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</si>
  <si>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</si>
  <si>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</si>
  <si>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</si>
  <si>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</si>
  <si>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</si>
  <si>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</si>
  <si>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</si>
  <si>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</si>
  <si>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</si>
  <si>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</si>
  <si>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</si>
  <si>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</si>
  <si>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</si>
  <si>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</si>
  <si>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</si>
  <si>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</si>
  <si>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</si>
  <si>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</si>
  <si>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</si>
  <si>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</si>
  <si>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</si>
  <si>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</si>
  <si>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</si>
  <si>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</si>
  <si>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</si>
  <si>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</si>
  <si>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</si>
  <si>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</si>
  <si>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</si>
  <si>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</si>
  <si>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</si>
  <si>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</si>
  <si>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</si>
  <si>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</si>
  <si>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</si>
  <si>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</si>
  <si>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</si>
  <si>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</si>
  <si>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</si>
  <si>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</si>
  <si>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</si>
  <si>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</si>
  <si>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</si>
  <si>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</si>
  <si>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</si>
  <si>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</si>
  <si>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</si>
  <si>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</si>
  <si>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</si>
  <si>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</si>
  <si>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</si>
  <si>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</si>
  <si>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</si>
  <si>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</si>
  <si>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</si>
  <si>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</si>
  <si>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</si>
  <si>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</si>
  <si>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</si>
  <si>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</si>
  <si>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</si>
  <si>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</si>
  <si>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</si>
  <si>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</si>
  <si>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</si>
  <si>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</si>
  <si>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</si>
  <si>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</si>
  <si>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</si>
  <si>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</si>
  <si>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</si>
  <si>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</si>
  <si>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</si>
  <si>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</si>
  <si>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</si>
  <si>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</si>
  <si>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</si>
  <si>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</si>
  <si>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</si>
  <si>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</si>
  <si>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</si>
  <si>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</si>
  <si>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</si>
  <si>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</si>
  <si>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</si>
  <si>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</si>
  <si>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</si>
  <si>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</si>
  <si>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</si>
  <si>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</si>
  <si>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</si>
  <si>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</si>
  <si>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</si>
  <si>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</si>
  <si>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</si>
  <si>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</si>
  <si>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</si>
  <si>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</si>
  <si>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</si>
  <si>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</si>
  <si>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</si>
  <si>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</si>
  <si>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</si>
  <si>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</si>
  <si>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</si>
  <si>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</si>
  <si>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</si>
  <si>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</si>
  <si>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</si>
  <si>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</si>
  <si>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</si>
  <si>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</si>
  <si>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</si>
  <si>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</si>
  <si>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</si>
  <si>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</si>
  <si>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</si>
  <si>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</si>
  <si>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</si>
  <si>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</si>
  <si>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</si>
  <si>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</si>
  <si>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</si>
  <si>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</si>
  <si>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</si>
  <si>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</si>
  <si>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</si>
  <si>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</si>
  <si>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</si>
  <si>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</si>
  <si>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</si>
  <si>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</si>
  <si>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</si>
  <si>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</si>
  <si>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</si>
  <si>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</si>
  <si>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</si>
  <si>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</si>
  <si>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</si>
  <si>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</si>
  <si>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</si>
  <si>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</si>
  <si>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</si>
  <si>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</si>
  <si>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</si>
  <si>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</si>
  <si>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</si>
  <si>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</si>
  <si>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</si>
  <si>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</si>
  <si>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</si>
  <si>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</si>
  <si>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</si>
  <si>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</si>
  <si>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</si>
  <si>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</si>
  <si>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</si>
  <si>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</si>
  <si>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</si>
  <si>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</si>
  <si>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</si>
  <si>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</si>
  <si>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</si>
  <si>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</si>
  <si>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</si>
  <si>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</si>
  <si>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</si>
  <si>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</si>
  <si>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</si>
  <si>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</si>
  <si>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</si>
  <si>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</si>
  <si>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</si>
  <si>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</si>
  <si>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</si>
  <si>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</si>
  <si>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</si>
  <si>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</si>
  <si>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</si>
  <si>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</si>
  <si>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</si>
  <si>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</si>
  <si>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</si>
  <si>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</si>
  <si>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</si>
  <si>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</si>
  <si>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</si>
  <si>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</si>
  <si>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</si>
  <si>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</si>
  <si>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</si>
  <si>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</si>
  <si>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</si>
  <si>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</si>
  <si>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</si>
  <si>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</si>
  <si>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</si>
  <si>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</si>
  <si>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</si>
  <si>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</si>
  <si>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</si>
  <si>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</si>
  <si>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</si>
  <si>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</si>
  <si>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</si>
  <si>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</si>
  <si>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</si>
  <si>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</si>
  <si>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</si>
  <si>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</si>
  <si>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</si>
  <si>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</si>
  <si>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</si>
  <si>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</si>
  <si>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</si>
  <si>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</si>
  <si>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</si>
  <si>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</si>
  <si>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</si>
  <si>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</si>
  <si>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</si>
  <si>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</si>
  <si>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</si>
  <si>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</si>
  <si>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</si>
  <si>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</si>
  <si>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</si>
  <si>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</si>
  <si>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</si>
  <si>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</si>
  <si>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</si>
  <si>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</si>
  <si>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</si>
  <si>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</si>
  <si>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</si>
  <si>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</si>
  <si>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</si>
  <si>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</si>
  <si>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</si>
  <si>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</si>
  <si>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</si>
  <si>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</si>
  <si>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</si>
  <si>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</si>
  <si>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</si>
  <si>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</si>
  <si>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</si>
  <si>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</si>
  <si>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</si>
  <si>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</si>
  <si>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</si>
  <si>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</si>
  <si>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</si>
  <si>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</si>
  <si>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</si>
  <si>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</si>
  <si>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</si>
  <si>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</si>
  <si>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</si>
  <si>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</si>
  <si>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</si>
  <si>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</si>
  <si>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</si>
  <si>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</si>
  <si>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</si>
  <si>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</si>
  <si>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</si>
  <si>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</si>
  <si>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</si>
  <si>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</si>
  <si>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</si>
  <si>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</si>
  <si>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</si>
  <si>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</si>
  <si>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</si>
  <si>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</si>
  <si>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</si>
  <si>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</si>
  <si>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</si>
  <si>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</si>
  <si>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</si>
  <si>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</si>
  <si>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</si>
  <si>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</si>
  <si>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</si>
  <si>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</si>
  <si>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</si>
  <si>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</si>
  <si>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</si>
  <si>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</si>
  <si>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</si>
  <si>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</si>
  <si>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</si>
  <si>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</si>
  <si>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</si>
  <si>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</si>
  <si>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</si>
  <si>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</si>
  <si>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</si>
  <si>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</si>
  <si>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</si>
  <si>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</si>
  <si>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</si>
  <si>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</si>
  <si>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</si>
  <si>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</si>
  <si>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</si>
  <si>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</si>
  <si>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</si>
  <si>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</si>
  <si>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</si>
  <si>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</si>
  <si>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</si>
  <si>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</si>
  <si>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</si>
  <si>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</si>
  <si>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</si>
  <si>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</si>
  <si>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</si>
  <si>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</si>
  <si>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</si>
  <si>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</si>
  <si>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</si>
  <si>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</si>
  <si>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</si>
  <si>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</si>
  <si>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</si>
  <si>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</si>
  <si>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</si>
  <si>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</si>
  <si>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</si>
  <si>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</si>
  <si>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</si>
  <si>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</si>
  <si>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</si>
  <si>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</si>
  <si>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</si>
  <si>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</si>
  <si>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</si>
  <si>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</si>
  <si>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</si>
  <si>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</si>
  <si>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</si>
  <si>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</si>
  <si>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</si>
  <si>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</si>
  <si>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</si>
  <si>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</si>
  <si>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</si>
  <si>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</si>
  <si>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</si>
  <si>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</si>
  <si>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</si>
  <si>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</si>
  <si>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</si>
  <si>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</si>
  <si>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</si>
  <si>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</si>
  <si>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</si>
  <si>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</si>
  <si>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</si>
  <si>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</si>
  <si>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</si>
  <si>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</si>
  <si>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</si>
  <si>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</si>
  <si>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</si>
  <si>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</si>
  <si>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</si>
  <si>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</si>
  <si>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</si>
  <si>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</si>
  <si>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</si>
  <si>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</si>
  <si>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</si>
  <si>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</si>
  <si>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</si>
  <si>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</si>
  <si>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</si>
  <si>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</si>
  <si>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</si>
  <si>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</si>
  <si>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</si>
  <si>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</si>
  <si>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</si>
  <si>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</si>
  <si>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</si>
  <si>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</si>
  <si>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</si>
  <si>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</si>
  <si>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</si>
  <si>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</si>
  <si>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</si>
  <si>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</si>
  <si>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</si>
  <si>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</si>
  <si>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</si>
  <si>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</si>
  <si>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</si>
  <si>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</si>
  <si>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</si>
  <si>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</si>
  <si>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</si>
  <si>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</si>
  <si>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</si>
  <si>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</si>
  <si>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</si>
  <si>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</si>
  <si>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</si>
  <si>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</si>
  <si>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</si>
  <si>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</si>
  <si>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</si>
  <si>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</si>
  <si>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</si>
  <si>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</si>
  <si>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</si>
  <si>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</si>
  <si>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</si>
  <si>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</si>
  <si>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</si>
  <si>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</si>
  <si>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</si>
  <si>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</si>
  <si>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</si>
  <si>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</si>
  <si>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</si>
  <si>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</si>
  <si>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</si>
  <si>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</si>
  <si>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</si>
  <si>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</si>
  <si>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</si>
  <si>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</si>
  <si>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</si>
  <si>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</si>
  <si>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</si>
  <si>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</si>
  <si>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</si>
  <si>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</si>
  <si>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</si>
  <si>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</si>
  <si>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</si>
  <si>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</si>
  <si>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</si>
  <si>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</si>
  <si>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</si>
  <si>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</si>
  <si>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</si>
  <si>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</si>
  <si>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</si>
  <si>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</si>
  <si>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</si>
  <si>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</si>
  <si>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</si>
  <si>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</si>
  <si>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</si>
  <si>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</si>
  <si>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</si>
  <si>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</si>
  <si>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</si>
  <si>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</si>
  <si>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</si>
  <si>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</si>
  <si>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</si>
  <si>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</si>
  <si>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</si>
  <si>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</si>
  <si>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</si>
  <si>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</si>
  <si>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</si>
  <si>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</si>
  <si>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</si>
  <si>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</si>
  <si>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</si>
  <si>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</si>
  <si>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</si>
  <si>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</si>
  <si>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</si>
  <si>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</si>
  <si>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</si>
  <si>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</si>
  <si>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</si>
  <si>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</si>
  <si>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</si>
  <si>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</si>
  <si>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</si>
  <si>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</si>
  <si>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</si>
  <si>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</si>
  <si>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</si>
  <si>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</si>
  <si>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</si>
  <si>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</si>
  <si>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</si>
  <si>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</si>
  <si>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</si>
  <si>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</si>
  <si>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</si>
  <si>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</si>
  <si>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</si>
  <si>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</si>
  <si>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</si>
  <si>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</si>
  <si>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</si>
  <si>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</si>
  <si>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</si>
  <si>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</si>
  <si>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</si>
  <si>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</si>
  <si>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</si>
  <si>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</si>
  <si>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</si>
  <si>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</si>
  <si>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</si>
  <si>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</si>
  <si>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</si>
  <si>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</si>
  <si>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</si>
  <si>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</si>
  <si>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</si>
  <si>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</si>
  <si>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</si>
  <si>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</si>
  <si>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</si>
  <si>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</si>
  <si>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</si>
  <si>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</si>
  <si>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</si>
  <si>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</si>
  <si>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</si>
  <si>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</si>
  <si>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</si>
  <si>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</si>
  <si>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</si>
  <si>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</si>
  <si>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</si>
  <si>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</si>
  <si>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</si>
  <si>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</si>
  <si>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</si>
  <si>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</si>
  <si>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</si>
  <si>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</si>
  <si>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</si>
  <si>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</si>
  <si>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</si>
  <si>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</si>
  <si>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</si>
  <si>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</si>
  <si>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</si>
  <si>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</si>
  <si>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</si>
  <si>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</si>
  <si>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</si>
  <si>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</si>
  <si>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</si>
  <si>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</si>
  <si>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</si>
  <si>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</si>
  <si>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</si>
  <si>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</si>
  <si>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</si>
  <si>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</si>
  <si>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</si>
  <si>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</si>
  <si>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</si>
  <si>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</si>
  <si>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</si>
  <si>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</si>
  <si>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</si>
  <si>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</si>
  <si>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</si>
  <si>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</si>
  <si>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</si>
  <si>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</si>
  <si>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</si>
  <si>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</si>
  <si>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</si>
  <si>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</si>
  <si>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</si>
  <si>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</si>
  <si>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</si>
  <si>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</si>
  <si>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</si>
  <si>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</si>
  <si>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</si>
  <si>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</si>
  <si>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</si>
  <si>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</si>
  <si>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</si>
  <si>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</si>
  <si>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</si>
  <si>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</si>
  <si>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</si>
  <si>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</si>
  <si>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</si>
  <si>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</si>
  <si>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</si>
  <si>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</si>
  <si>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</si>
  <si>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</si>
  <si>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</si>
  <si>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</si>
  <si>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</si>
  <si>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</si>
  <si>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</si>
  <si>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</si>
  <si>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</si>
  <si>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</si>
  <si>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</si>
  <si>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</si>
  <si>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</si>
  <si>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</si>
  <si>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</si>
  <si>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</si>
  <si>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</si>
  <si>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</si>
  <si>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</si>
  <si>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</si>
  <si>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</si>
  <si>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</si>
  <si>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</si>
  <si>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</si>
  <si>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</si>
  <si>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</si>
  <si>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</si>
  <si>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</si>
  <si>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</si>
  <si>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</si>
  <si>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</si>
  <si>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</si>
  <si>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</si>
  <si>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</si>
  <si>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</si>
  <si>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</si>
  <si>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</si>
  <si>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</si>
  <si>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</si>
  <si>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</si>
  <si>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</si>
  <si>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</si>
  <si>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</si>
  <si>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</si>
  <si>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</si>
  <si>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</si>
  <si>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</si>
  <si>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</si>
  <si>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</si>
  <si>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</si>
  <si>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</si>
  <si>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</si>
  <si>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</si>
  <si>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</si>
  <si>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</si>
  <si>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</si>
  <si>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</si>
  <si>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</si>
  <si>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</si>
  <si>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</si>
  <si>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</si>
  <si>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</si>
  <si>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</si>
  <si>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</si>
  <si>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</si>
  <si>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</si>
  <si>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</si>
  <si>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</si>
  <si>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</si>
  <si>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</si>
  <si>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</si>
  <si>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</si>
  <si>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</si>
  <si>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</si>
  <si>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</si>
  <si>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</si>
  <si>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</si>
  <si>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</si>
  <si>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</si>
  <si>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</si>
  <si>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</si>
  <si>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</si>
  <si>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</si>
  <si>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</si>
  <si>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</si>
  <si>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</si>
  <si>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</si>
  <si>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</si>
  <si>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</si>
  <si>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</si>
  <si>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</si>
  <si>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</si>
  <si>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</si>
  <si>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</si>
  <si>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</si>
  <si>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</si>
  <si>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</si>
  <si>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</si>
  <si>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</si>
  <si>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</si>
  <si>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</si>
  <si>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</si>
  <si>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</si>
  <si>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</si>
  <si>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</si>
  <si>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</si>
  <si>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</si>
  <si>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</si>
  <si>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</si>
  <si>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</si>
  <si>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</si>
  <si>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</si>
  <si>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</si>
  <si>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</si>
  <si>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</si>
  <si>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</si>
  <si>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</si>
  <si>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</si>
  <si>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</si>
  <si>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</si>
  <si>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</si>
  <si>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</si>
  <si>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</si>
  <si>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</si>
  <si>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</si>
  <si>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</si>
  <si>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</si>
  <si>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</si>
  <si>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</si>
  <si>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</si>
  <si>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</si>
  <si>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</si>
  <si>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</si>
  <si>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</si>
  <si>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</si>
  <si>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</si>
  <si>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</si>
  <si>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</si>
  <si>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</si>
  <si>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</si>
  <si>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</si>
  <si>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</si>
  <si>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</si>
  <si>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</si>
  <si>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</si>
  <si>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</si>
  <si>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</si>
  <si>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</si>
  <si>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</si>
  <si>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</si>
  <si>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</si>
  <si>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</si>
  <si>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</si>
  <si>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</si>
  <si>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</si>
  <si>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</si>
  <si>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</si>
  <si>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</si>
  <si>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</si>
  <si>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</si>
  <si>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</si>
  <si>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</si>
  <si>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</si>
  <si>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</si>
  <si>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</si>
  <si>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</si>
  <si>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</si>
  <si>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</si>
  <si>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</si>
  <si>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</si>
  <si>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</si>
  <si>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</si>
  <si>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</si>
  <si>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</si>
  <si>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</si>
  <si>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</si>
  <si>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</si>
  <si>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</si>
  <si>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</si>
  <si>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</si>
  <si>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</si>
  <si>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</si>
  <si>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</si>
  <si>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</si>
  <si>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</si>
  <si>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</si>
  <si>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</si>
  <si>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</si>
  <si>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</si>
  <si>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</si>
  <si>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</si>
  <si>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</si>
  <si>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</si>
  <si>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</si>
  <si>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</si>
  <si>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</si>
  <si>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</si>
  <si>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</si>
  <si>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</si>
  <si>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</si>
  <si>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</si>
  <si>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</si>
  <si>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</si>
  <si>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</si>
  <si>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</si>
  <si>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</si>
  <si>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</si>
  <si>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</si>
  <si>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</si>
  <si>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</si>
  <si>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</si>
  <si>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</si>
  <si>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</si>
  <si>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</si>
  <si>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</si>
  <si>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</si>
  <si>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</si>
  <si>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</si>
  <si>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</si>
  <si>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</si>
  <si>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</si>
  <si>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</si>
  <si>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</si>
  <si>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</si>
  <si>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</si>
  <si>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</si>
  <si>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</si>
  <si>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</si>
  <si>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</si>
  <si>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</si>
  <si>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</si>
  <si>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</si>
  <si>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</si>
  <si>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</si>
  <si>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</si>
  <si>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</si>
  <si>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</si>
  <si>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</si>
  <si>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</si>
  <si>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</si>
  <si>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</si>
  <si>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</si>
  <si>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</si>
  <si>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</si>
  <si>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</si>
  <si>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</si>
  <si>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</si>
  <si>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</si>
  <si>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</si>
  <si>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</si>
  <si>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</si>
  <si>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</si>
  <si>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</si>
  <si>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</si>
  <si>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</si>
  <si>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</si>
  <si>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</si>
  <si>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</si>
  <si>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</si>
  <si>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</si>
  <si>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</si>
  <si>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</si>
  <si>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</si>
  <si>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</si>
  <si>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</si>
  <si>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</si>
  <si>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</si>
  <si>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</si>
  <si>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</si>
  <si>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</si>
  <si>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</si>
  <si>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</si>
  <si>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</si>
  <si>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</si>
  <si>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</si>
  <si>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</si>
  <si>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</si>
  <si>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</si>
  <si>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</si>
  <si>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</si>
  <si>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</si>
  <si>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</si>
  <si>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</si>
  <si>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</si>
  <si>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</si>
  <si>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</si>
  <si>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</si>
  <si>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</si>
  <si>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</si>
  <si>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</si>
  <si>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</si>
  <si>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</si>
  <si>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</si>
  <si>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</si>
  <si>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</si>
  <si>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</si>
  <si>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</si>
  <si>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</si>
  <si>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</si>
  <si>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</si>
  <si>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</si>
  <si>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</si>
  <si>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</si>
  <si>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</si>
  <si>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</si>
  <si>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</si>
  <si>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</si>
  <si>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</si>
  <si>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</si>
  <si>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</si>
  <si>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</si>
  <si>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</si>
  <si>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</si>
  <si>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</si>
  <si>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</si>
  <si>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</si>
  <si>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</si>
  <si>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</si>
  <si>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</si>
  <si>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</si>
  <si>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</si>
  <si>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</si>
  <si>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</si>
  <si>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</si>
  <si>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</si>
  <si>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</si>
  <si>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</si>
  <si>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</si>
  <si>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</si>
  <si>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</si>
  <si>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</si>
  <si>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</si>
  <si>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</si>
  <si>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</si>
  <si>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</si>
  <si>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</si>
  <si>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</si>
  <si>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</si>
  <si>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</si>
  <si>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</si>
  <si>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</si>
  <si>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</si>
  <si>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</si>
  <si>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</si>
  <si>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</si>
  <si>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</si>
  <si>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</si>
  <si>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</si>
  <si>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</si>
  <si>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</si>
  <si>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</si>
  <si>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</si>
  <si>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</si>
  <si>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</si>
  <si>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</si>
  <si>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</si>
  <si>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</si>
  <si>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</si>
  <si>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</si>
  <si>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</si>
  <si>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</si>
  <si>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</si>
  <si>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</si>
  <si>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</si>
  <si>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</si>
  <si>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</si>
  <si>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</si>
  <si>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</si>
  <si>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</si>
  <si>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</si>
  <si>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</si>
  <si>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</si>
  <si>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</si>
  <si>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</si>
  <si>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</si>
  <si>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</si>
  <si>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</si>
  <si>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</si>
  <si>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</si>
  <si>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</si>
  <si>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</si>
  <si>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</si>
  <si>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</si>
  <si>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</si>
  <si>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</si>
  <si>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</si>
  <si>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</si>
  <si>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</si>
  <si>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</si>
  <si>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</si>
  <si>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</si>
  <si>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</si>
  <si>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</si>
  <si>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</si>
  <si>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</si>
  <si>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</si>
  <si>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</si>
  <si>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</si>
  <si>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</si>
  <si>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</si>
  <si>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</si>
  <si>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</si>
  <si>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</si>
  <si>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</si>
  <si>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</si>
  <si>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</si>
  <si>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</si>
  <si>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</si>
  <si>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</si>
  <si>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</si>
  <si>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</si>
  <si>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</si>
  <si>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</si>
  <si>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</si>
  <si>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</si>
  <si>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</si>
  <si>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</si>
  <si>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</si>
  <si>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</si>
  <si>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</si>
  <si>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</si>
  <si>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</si>
  <si>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</si>
  <si>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</si>
  <si>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</si>
  <si>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</si>
  <si>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</si>
  <si>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</si>
  <si>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</si>
  <si>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</si>
  <si>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</si>
  <si>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</si>
  <si>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</si>
  <si>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</si>
  <si>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</si>
  <si>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</si>
  <si>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</si>
  <si>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</si>
  <si>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</si>
  <si>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</si>
  <si>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</si>
  <si>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</si>
  <si>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</si>
  <si>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</si>
  <si>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</si>
  <si>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</si>
  <si>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</si>
  <si>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</si>
  <si>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</si>
  <si>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</si>
  <si>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</si>
  <si>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</si>
  <si>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</si>
  <si>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</si>
  <si>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</si>
  <si>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</si>
  <si>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</si>
  <si>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</si>
  <si>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</si>
  <si>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</si>
  <si>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</si>
  <si>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</si>
  <si>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</si>
  <si>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</si>
  <si>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</si>
  <si>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</si>
  <si>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</si>
  <si>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</si>
  <si>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</si>
  <si>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</si>
  <si>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</si>
  <si>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</si>
  <si>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</si>
  <si>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</si>
  <si>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</si>
  <si>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</si>
  <si>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</si>
  <si>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</si>
  <si>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</si>
  <si>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</si>
  <si>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</si>
  <si>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</si>
  <si>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</si>
  <si>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</si>
  <si>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</si>
  <si>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</si>
  <si>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</si>
  <si>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</si>
  <si>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</si>
  <si>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</si>
  <si>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</si>
  <si>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</si>
  <si>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</si>
  <si>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</si>
  <si>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</si>
  <si>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</si>
  <si>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</si>
  <si>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</si>
  <si>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</si>
  <si>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</si>
  <si>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</si>
  <si>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</si>
  <si>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</si>
  <si>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</si>
  <si>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</si>
  <si>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</si>
  <si>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</si>
  <si>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</si>
  <si>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</si>
  <si>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</si>
  <si>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</si>
  <si>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</si>
  <si>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</si>
  <si>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</si>
  <si>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</si>
  <si>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</si>
  <si>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</si>
  <si>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</si>
  <si>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</si>
  <si>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</si>
  <si>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</si>
  <si>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</si>
  <si>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</si>
  <si>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</si>
  <si>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</si>
  <si>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</si>
  <si>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</si>
  <si>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</si>
  <si>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</si>
  <si>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</si>
  <si>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</si>
  <si>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</si>
  <si>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</si>
  <si>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</si>
  <si>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</si>
  <si>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</si>
  <si>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</si>
  <si>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</si>
  <si>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</si>
  <si>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</si>
  <si>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</si>
  <si>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</si>
  <si>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</si>
  <si>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</si>
  <si>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</si>
  <si>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</si>
  <si>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</si>
  <si>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</si>
  <si>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</si>
  <si>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</si>
  <si>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</si>
  <si>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</si>
  <si>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</si>
  <si>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</si>
  <si>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</si>
  <si>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</si>
  <si>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</si>
  <si>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</si>
  <si>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</si>
  <si>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</si>
  <si>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</si>
  <si>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</si>
  <si>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</si>
  <si>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</si>
  <si>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</si>
  <si>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</si>
  <si>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</si>
  <si>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</si>
  <si>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</si>
  <si>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</si>
  <si>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</si>
  <si>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</si>
  <si>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</si>
  <si>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</si>
  <si>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</si>
  <si>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</si>
  <si>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</si>
  <si>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</si>
  <si>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</si>
  <si>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</si>
  <si>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</si>
  <si>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</si>
  <si>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</si>
  <si>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</si>
  <si>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</si>
  <si>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</si>
  <si>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</si>
  <si>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</si>
  <si>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</si>
  <si>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</si>
  <si>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</si>
  <si>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</si>
  <si>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</si>
  <si>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</si>
  <si>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</si>
  <si>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</si>
  <si>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</si>
  <si>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</si>
  <si>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</si>
  <si>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</si>
  <si>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</si>
  <si>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</si>
  <si>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</si>
  <si>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</si>
  <si>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</si>
  <si>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</si>
  <si>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</si>
  <si>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</si>
  <si>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</si>
  <si>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</si>
  <si>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</si>
  <si>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</si>
  <si>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</si>
  <si>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</si>
  <si>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</si>
  <si>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</si>
  <si>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</si>
  <si>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</si>
  <si>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</si>
  <si>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</si>
  <si>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</si>
  <si>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</si>
  <si>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</si>
  <si>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</si>
  <si>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</si>
  <si>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</si>
  <si>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</si>
  <si>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</si>
  <si>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</si>
  <si>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</si>
  <si>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</si>
  <si>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</si>
  <si>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</si>
  <si>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</si>
  <si>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</si>
  <si>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</si>
  <si>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</si>
  <si>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</si>
  <si>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</si>
  <si>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</si>
  <si>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</si>
  <si>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</si>
  <si>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</si>
  <si>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</si>
  <si>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</si>
  <si>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</si>
  <si>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</si>
  <si>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</si>
  <si>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</si>
  <si>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</si>
  <si>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</si>
  <si>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</si>
  <si>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</si>
  <si>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</si>
  <si>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</si>
  <si>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</si>
  <si>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</si>
  <si>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</si>
  <si>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</si>
  <si>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</si>
  <si>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</si>
  <si>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</si>
  <si>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</si>
  <si>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</si>
  <si>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</si>
  <si>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</si>
  <si>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</si>
  <si>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</si>
  <si>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</si>
  <si>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</si>
  <si>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</si>
  <si>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</si>
  <si>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</si>
  <si>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</si>
  <si>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</si>
  <si>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</si>
  <si>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</si>
  <si>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</si>
  <si>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</si>
  <si>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</si>
  <si>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</si>
  <si>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</si>
  <si>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</si>
  <si>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</si>
  <si>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</si>
  <si>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</si>
  <si>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</si>
  <si>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</si>
  <si>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</si>
  <si>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</si>
  <si>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</si>
  <si>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</si>
  <si>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</si>
  <si>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</si>
  <si>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</si>
  <si>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</si>
  <si>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</si>
  <si>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</si>
  <si>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</si>
  <si>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</si>
  <si>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</si>
  <si>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</si>
  <si>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</si>
  <si>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</si>
  <si>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</si>
  <si>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</si>
  <si>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</si>
  <si>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</si>
  <si>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</si>
  <si>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</si>
  <si>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</si>
  <si>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</si>
  <si>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</si>
  <si>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</si>
  <si>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</si>
  <si>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</si>
  <si>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</si>
  <si>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</si>
  <si>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</si>
  <si>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</si>
  <si>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</si>
  <si>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</si>
  <si>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</si>
  <si>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</si>
  <si>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</si>
  <si>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</si>
  <si>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</si>
  <si>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</si>
  <si>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</si>
  <si>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</si>
  <si>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</si>
  <si>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</si>
  <si>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</si>
  <si>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</si>
  <si>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</si>
  <si>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</si>
  <si>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</si>
  <si>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</si>
  <si>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</si>
  <si>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</si>
  <si>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</si>
  <si>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</si>
  <si>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</si>
  <si>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</si>
  <si>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</si>
  <si>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</si>
  <si>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</si>
  <si>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</si>
  <si>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</si>
  <si>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</si>
  <si>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</si>
  <si>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</si>
  <si>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</si>
  <si>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</si>
  <si>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</si>
  <si>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</si>
  <si>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</si>
  <si>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</si>
  <si>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</si>
  <si>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</si>
  <si>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</si>
  <si>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</si>
  <si>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</si>
  <si>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</si>
  <si>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</si>
  <si>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</si>
  <si>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</si>
  <si>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</si>
  <si>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</si>
  <si>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</si>
  <si>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</si>
  <si>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</si>
  <si>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</si>
  <si>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</si>
  <si>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</si>
  <si>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</si>
  <si>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</si>
  <si>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</si>
  <si>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</si>
  <si>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</si>
  <si>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</si>
  <si>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</si>
  <si>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</si>
  <si>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</si>
  <si>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</si>
  <si>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</si>
  <si>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</si>
  <si>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</si>
  <si>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</si>
  <si>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</si>
  <si>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</si>
  <si>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</si>
  <si>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</si>
  <si>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</si>
  <si>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</si>
  <si>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</si>
  <si>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</si>
  <si>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</si>
  <si>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</si>
  <si>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</si>
  <si>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</si>
  <si>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</si>
  <si>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</si>
  <si>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</si>
  <si>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</si>
  <si>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</si>
  <si>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</si>
  <si>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</si>
  <si>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</si>
  <si>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</si>
  <si>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</si>
  <si>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</si>
  <si>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</si>
  <si>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</si>
  <si>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</si>
  <si>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</si>
  <si>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</si>
  <si>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</si>
  <si>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</si>
  <si>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</si>
  <si>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</si>
  <si>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</si>
  <si>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</si>
  <si>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</si>
  <si>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</si>
  <si>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</si>
  <si>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</si>
  <si>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</si>
  <si>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</si>
  <si>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</si>
  <si>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</si>
  <si>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</si>
  <si>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</si>
  <si>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</si>
  <si>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</si>
  <si>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</si>
  <si>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</si>
  <si>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</si>
  <si>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</si>
  <si>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</si>
  <si>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</si>
  <si>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</si>
  <si>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</si>
  <si>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</si>
  <si>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</si>
  <si>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</si>
  <si>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</si>
  <si>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</si>
  <si>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</si>
  <si>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</si>
  <si>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</si>
  <si>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</si>
  <si>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</si>
  <si>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</si>
  <si>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</si>
  <si>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</si>
  <si>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</si>
  <si>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</si>
  <si>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</si>
  <si>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</si>
  <si>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</si>
  <si>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</si>
  <si>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</si>
  <si>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</si>
  <si>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</si>
  <si>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</si>
  <si>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</si>
  <si>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</si>
  <si>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</si>
  <si>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</si>
  <si>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</si>
  <si>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</si>
  <si>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</si>
  <si>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</si>
  <si>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</si>
  <si>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</si>
  <si>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</si>
  <si>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</si>
  <si>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</si>
  <si>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</si>
  <si>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</si>
  <si>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</si>
  <si>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</si>
  <si>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</si>
  <si>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</si>
  <si>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</si>
  <si>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</si>
  <si>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</si>
  <si>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</si>
  <si>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</si>
  <si>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</si>
  <si>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</si>
  <si>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</si>
  <si>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</si>
  <si>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</si>
  <si>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</si>
  <si>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</si>
  <si>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</si>
  <si>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</si>
  <si>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</si>
  <si>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</si>
  <si>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</si>
  <si>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</si>
  <si>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</si>
  <si>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</si>
  <si>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</si>
  <si>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</si>
  <si>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</si>
  <si>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</si>
  <si>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</si>
  <si>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</si>
  <si>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</si>
  <si>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</si>
  <si>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</si>
  <si>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</si>
  <si>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</si>
  <si>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</si>
  <si>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</si>
  <si>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</si>
  <si>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</si>
  <si>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</si>
  <si>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</si>
  <si>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</si>
  <si>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</si>
  <si>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</si>
  <si>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</si>
  <si>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</si>
  <si>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</si>
  <si>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</si>
  <si>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</si>
  <si>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</si>
  <si>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</si>
  <si>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</si>
  <si>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</si>
  <si>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</si>
  <si>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</si>
  <si>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</si>
  <si>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</si>
  <si>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</si>
  <si>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</si>
  <si>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</si>
  <si>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</si>
  <si>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</si>
  <si>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</si>
  <si>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</si>
  <si>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</si>
  <si>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</si>
  <si>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</si>
  <si>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</si>
  <si>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</si>
  <si>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</si>
  <si>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</si>
  <si>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</si>
  <si>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</si>
  <si>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</si>
  <si>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</si>
  <si>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</si>
  <si>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</si>
  <si>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</si>
  <si>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</si>
  <si>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</si>
  <si>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</si>
  <si>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</si>
  <si>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</si>
  <si>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</si>
  <si>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</si>
  <si>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</si>
  <si>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</si>
  <si>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</si>
  <si>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</si>
  <si>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</si>
  <si>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</si>
  <si>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</si>
  <si>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</si>
  <si>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</si>
  <si>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</si>
  <si>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</si>
  <si>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</si>
  <si>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</si>
  <si>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</si>
  <si>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</si>
  <si>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</si>
  <si>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</si>
  <si>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</si>
  <si>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</si>
  <si>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</si>
  <si>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</si>
  <si>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</si>
  <si>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</si>
  <si>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</si>
  <si>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</si>
  <si>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</si>
  <si>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</si>
  <si>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</si>
  <si>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</si>
  <si>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</si>
  <si>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</si>
  <si>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</si>
  <si>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</si>
  <si>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</si>
  <si>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</si>
  <si>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</si>
  <si>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</si>
  <si>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</si>
  <si>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</si>
  <si>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</si>
  <si>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</si>
  <si>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</si>
  <si>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</si>
  <si>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</si>
  <si>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</si>
  <si>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</si>
  <si>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</si>
  <si>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</si>
  <si>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</si>
  <si>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</si>
  <si>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</si>
  <si>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</si>
  <si>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</si>
  <si>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</si>
  <si>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</si>
  <si>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</si>
  <si>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</si>
  <si>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</si>
  <si>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</si>
  <si>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</si>
  <si>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</si>
  <si>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</si>
  <si>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</si>
  <si>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</si>
  <si>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</si>
  <si>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</si>
  <si>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</si>
  <si>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</si>
  <si>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</si>
  <si>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</si>
  <si>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</si>
  <si>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</si>
  <si>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</si>
  <si>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</si>
  <si>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</si>
  <si>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</si>
  <si>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</si>
  <si>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</si>
  <si>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</si>
  <si>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</si>
  <si>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</si>
  <si>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</si>
  <si>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</si>
  <si>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</si>
  <si>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</si>
  <si>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</si>
  <si>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</si>
  <si>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</si>
  <si>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</si>
  <si>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</si>
  <si>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</si>
  <si>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</si>
  <si>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</si>
  <si>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</si>
  <si>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</si>
  <si>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</si>
  <si>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</si>
  <si>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</si>
  <si>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</si>
  <si>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</si>
  <si>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</si>
  <si>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</si>
  <si>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</si>
  <si>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</si>
  <si>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</si>
  <si>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</si>
  <si>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</si>
  <si>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</si>
  <si>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</si>
  <si>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</si>
  <si>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</si>
  <si>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</si>
  <si>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</si>
  <si>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</si>
  <si>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</si>
  <si>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</si>
  <si>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</si>
  <si>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</si>
  <si>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</si>
  <si>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</si>
  <si>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</si>
  <si>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</si>
  <si>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</si>
  <si>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</si>
  <si>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</si>
  <si>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</si>
  <si>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</si>
  <si>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</si>
  <si>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</si>
  <si>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</si>
  <si>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</si>
  <si>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</si>
  <si>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</si>
  <si>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</si>
  <si>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</si>
  <si>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</si>
  <si>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</si>
  <si>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</si>
  <si>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</si>
  <si>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</si>
  <si>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</si>
  <si>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</si>
  <si>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</si>
  <si>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</si>
  <si>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</si>
  <si>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</si>
  <si>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</si>
  <si>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</si>
  <si>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</si>
  <si>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</si>
  <si>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</si>
  <si>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</si>
  <si>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</si>
  <si>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</si>
  <si>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</si>
  <si>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</si>
  <si>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</si>
  <si>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</si>
  <si>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</si>
  <si>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</si>
  <si>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</si>
  <si>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</si>
  <si>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</si>
  <si>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</si>
  <si>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</si>
  <si>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</si>
  <si>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</si>
  <si>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</si>
  <si>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</si>
  <si>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</si>
  <si>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</si>
  <si>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</si>
  <si>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</si>
  <si>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</si>
  <si>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</si>
  <si>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</si>
  <si>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</si>
  <si>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</si>
  <si>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</si>
  <si>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</si>
  <si>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</si>
  <si>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</si>
  <si>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</si>
  <si>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</si>
  <si>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</si>
  <si>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</si>
  <si>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</si>
  <si>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</si>
  <si>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</si>
  <si>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</si>
  <si>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</si>
  <si>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</si>
  <si>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</si>
  <si>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</si>
  <si>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</si>
  <si>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</si>
  <si>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</si>
  <si>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</si>
  <si>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</si>
  <si>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</si>
  <si>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</si>
  <si>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</si>
  <si>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</si>
  <si>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</si>
  <si>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</si>
  <si>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</si>
  <si>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</si>
  <si>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</si>
  <si>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</si>
  <si>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</si>
  <si>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</si>
  <si>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</si>
  <si>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</si>
  <si>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</si>
  <si>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</si>
  <si>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</si>
  <si>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</si>
  <si>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</si>
  <si>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</si>
  <si>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</si>
  <si>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</si>
  <si>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</si>
  <si>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</si>
  <si>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</si>
  <si>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</si>
  <si>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</si>
  <si>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</si>
  <si>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</si>
  <si>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</si>
  <si>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</si>
  <si>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</si>
  <si>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</si>
  <si>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</si>
  <si>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</si>
  <si>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</si>
  <si>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</si>
  <si>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</si>
  <si>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</si>
  <si>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</si>
  <si>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</si>
  <si>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</si>
  <si>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</si>
  <si>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</si>
  <si>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</si>
  <si>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</si>
  <si>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</si>
  <si>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</si>
  <si>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</si>
  <si>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</si>
  <si>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</si>
  <si>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</si>
  <si>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</si>
  <si>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</si>
  <si>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</si>
  <si>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</si>
  <si>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</si>
  <si>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</si>
  <si>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</si>
  <si>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</si>
  <si>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</si>
  <si>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</si>
  <si>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</si>
  <si>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</si>
  <si>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</si>
  <si>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</si>
  <si>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</si>
  <si>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</si>
  <si>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</si>
  <si>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</si>
  <si>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</si>
  <si>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</si>
  <si>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</si>
  <si>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</si>
  <si>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</si>
  <si>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</si>
  <si>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</si>
  <si>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</si>
  <si>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</si>
  <si>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</si>
  <si>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</si>
  <si>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</si>
  <si>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</si>
  <si>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</si>
  <si>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</si>
  <si>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</si>
  <si>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</si>
  <si>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</si>
  <si>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</si>
  <si>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</si>
  <si>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</si>
  <si>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</si>
  <si>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</si>
  <si>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</si>
  <si>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</si>
  <si>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</si>
  <si>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</si>
  <si>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</si>
  <si>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</si>
  <si>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</si>
  <si>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</si>
  <si>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</si>
  <si>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</si>
  <si>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</si>
  <si>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</si>
  <si>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</si>
  <si>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</si>
  <si>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</si>
  <si>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</si>
  <si>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</si>
  <si>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</si>
  <si>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</si>
  <si>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</si>
  <si>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</si>
  <si>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</si>
  <si>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</si>
  <si>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</si>
  <si>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</si>
  <si>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</si>
  <si>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</si>
  <si>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</si>
  <si>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</si>
  <si>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</si>
  <si>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</si>
  <si>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</si>
  <si>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</si>
  <si>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</si>
  <si>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</si>
  <si>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</si>
  <si>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</si>
  <si>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</si>
  <si>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</si>
  <si>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</si>
  <si>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</si>
  <si>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</si>
  <si>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</si>
  <si>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</si>
  <si>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</si>
  <si>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</si>
  <si>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</si>
  <si>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</si>
  <si>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</si>
  <si>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</si>
  <si>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</si>
  <si>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</si>
  <si>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</si>
  <si>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</si>
  <si>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</si>
  <si>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</si>
  <si>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</si>
  <si>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</si>
  <si>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</si>
  <si>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</si>
  <si>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</si>
  <si>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</si>
  <si>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</si>
  <si>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</si>
  <si>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</si>
  <si>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</si>
  <si>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</si>
  <si>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</si>
  <si>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</si>
  <si>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</si>
  <si>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</si>
  <si>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</si>
  <si>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</si>
  <si>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</si>
  <si>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</si>
  <si>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</si>
  <si>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</si>
  <si>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</si>
  <si>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</si>
  <si>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</si>
  <si>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</si>
  <si>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</si>
  <si>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</si>
  <si>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</si>
  <si>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</si>
  <si>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</si>
  <si>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</si>
  <si>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</si>
  <si>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</si>
  <si>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</si>
  <si>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</si>
  <si>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</si>
  <si>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</si>
  <si>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</si>
  <si>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</si>
  <si>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</si>
  <si>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</si>
  <si>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</si>
  <si>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</si>
  <si>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</si>
  <si>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</si>
  <si>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</si>
  <si>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</si>
  <si>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</si>
  <si>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</si>
  <si>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</si>
  <si>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</si>
  <si>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</si>
  <si>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</si>
  <si>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</si>
  <si>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</si>
  <si>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</si>
  <si>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</si>
  <si>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</si>
  <si>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</si>
  <si>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</si>
  <si>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</si>
  <si>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</si>
  <si>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</si>
  <si>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</si>
  <si>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</si>
  <si>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</si>
  <si>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</si>
  <si>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</si>
  <si>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</si>
  <si>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</si>
  <si>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</si>
  <si>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</si>
  <si>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</si>
  <si>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</si>
  <si>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</si>
  <si>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</si>
  <si>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</si>
  <si>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</si>
  <si>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</si>
  <si>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</si>
  <si>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</si>
  <si>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</si>
  <si>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</si>
  <si>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</si>
  <si>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</si>
  <si>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</si>
  <si>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</si>
  <si>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</si>
  <si>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</si>
  <si>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</si>
  <si>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</si>
  <si>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</si>
  <si>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</si>
  <si>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</si>
  <si>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</si>
  <si>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</si>
  <si>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</si>
  <si>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</si>
  <si>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</si>
  <si>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</si>
  <si>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</si>
  <si>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</si>
  <si>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</si>
  <si>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</si>
  <si>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</si>
  <si>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</si>
  <si>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</si>
  <si>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</si>
  <si>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</si>
  <si>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</si>
  <si>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</si>
  <si>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</si>
  <si>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</si>
  <si>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</si>
  <si>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</si>
  <si>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</si>
  <si>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</si>
  <si>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</si>
  <si>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</si>
  <si>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</si>
  <si>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</si>
  <si>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</si>
  <si>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</si>
  <si>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</si>
  <si>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</si>
  <si>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</si>
  <si>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</si>
  <si>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</si>
  <si>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</si>
  <si>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</si>
  <si>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</si>
  <si>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</si>
  <si>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</si>
  <si>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</si>
  <si>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</si>
  <si>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</si>
  <si>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</si>
  <si>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</si>
  <si>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</si>
  <si>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</si>
  <si>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</si>
  <si>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</si>
  <si>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</si>
  <si>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</si>
  <si>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</si>
  <si>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</si>
  <si>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</si>
  <si>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</si>
  <si>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</si>
  <si>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</si>
  <si>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</si>
  <si>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</si>
  <si>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</si>
  <si>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</si>
  <si>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</si>
  <si>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</si>
  <si>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</si>
  <si>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</si>
  <si>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</si>
  <si>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</si>
  <si>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</si>
  <si>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</si>
  <si>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</si>
  <si>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</si>
  <si>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</si>
  <si>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</si>
  <si>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</si>
  <si>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</si>
  <si>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</si>
  <si>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</si>
  <si>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</si>
  <si>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</si>
  <si>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</si>
  <si>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</si>
  <si>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</si>
  <si>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</si>
  <si>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</si>
  <si>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</si>
  <si>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</si>
  <si>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</si>
  <si>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</si>
  <si>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</si>
  <si>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</si>
  <si>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</si>
  <si>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</si>
  <si>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</si>
  <si>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</si>
  <si>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</si>
  <si>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</si>
  <si>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</si>
  <si>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</si>
  <si>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</si>
  <si>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</si>
  <si>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</si>
  <si>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</si>
  <si>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</si>
  <si>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</si>
  <si>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</si>
  <si>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</si>
  <si>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</si>
  <si>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</si>
  <si>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</si>
  <si>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</si>
  <si>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</si>
  <si>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</si>
  <si>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</si>
  <si>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</si>
  <si>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</si>
  <si>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</si>
  <si>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</si>
  <si>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</si>
  <si>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</si>
  <si>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</si>
  <si>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</si>
  <si>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</si>
  <si>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</si>
  <si>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</si>
  <si>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</si>
  <si>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</si>
  <si>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</si>
  <si>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</si>
  <si>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</si>
  <si>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</si>
  <si>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</si>
  <si>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</si>
  <si>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</si>
  <si>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</si>
  <si>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</si>
  <si>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</si>
  <si>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</si>
  <si>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</si>
  <si>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</si>
  <si>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</si>
  <si>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</si>
  <si>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</si>
  <si>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</si>
  <si>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</si>
  <si>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</si>
  <si>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</si>
  <si>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</si>
  <si>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</si>
  <si>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</si>
  <si>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</si>
  <si>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</si>
  <si>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</si>
  <si>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</si>
  <si>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</si>
  <si>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</si>
  <si>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</si>
  <si>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</si>
  <si>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</si>
  <si>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</si>
  <si>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</si>
  <si>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</si>
  <si>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</si>
  <si>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</si>
  <si>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</si>
  <si>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</si>
  <si>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</si>
  <si>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</si>
  <si>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</si>
  <si>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</si>
  <si>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</si>
  <si>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</si>
  <si>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</si>
  <si>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</si>
  <si>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</si>
  <si>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</si>
  <si>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</si>
  <si>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</si>
  <si>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</si>
  <si>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</si>
  <si>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</si>
  <si>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</si>
  <si>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</si>
  <si>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</si>
  <si>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</si>
  <si>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</si>
  <si>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</si>
  <si>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</si>
  <si>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</si>
  <si>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</si>
  <si>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</si>
  <si>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</si>
  <si>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</si>
  <si>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</si>
  <si>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</si>
  <si>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</si>
  <si>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</si>
  <si>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</si>
  <si>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</si>
  <si>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</si>
  <si>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</si>
  <si>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</si>
  <si>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</si>
  <si>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</si>
  <si>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</si>
  <si>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</si>
  <si>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</si>
  <si>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</si>
  <si>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</si>
  <si>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</si>
  <si>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</si>
  <si>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</si>
  <si>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</si>
  <si>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</si>
  <si>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</si>
  <si>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</si>
  <si>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</si>
  <si>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</si>
  <si>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</si>
  <si>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</si>
  <si>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</si>
  <si>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</si>
  <si>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</si>
  <si>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</si>
  <si>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</si>
  <si>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</si>
  <si>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</si>
  <si>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</si>
  <si>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</si>
  <si>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</si>
  <si>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</si>
  <si>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</si>
  <si>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</si>
  <si>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</si>
  <si>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</si>
  <si>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</si>
  <si>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</si>
  <si>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</si>
  <si>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</si>
  <si>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</si>
  <si>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</si>
  <si>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</si>
  <si>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</si>
  <si>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</si>
  <si>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</si>
  <si>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</si>
  <si>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</si>
  <si>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</si>
  <si>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</si>
  <si>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</si>
  <si>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</si>
  <si>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</si>
  <si>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</si>
  <si>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</si>
  <si>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</si>
  <si>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</si>
  <si>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</si>
  <si>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</si>
  <si>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</si>
  <si>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</si>
  <si>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</si>
  <si>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</si>
  <si>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</si>
  <si>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</si>
  <si>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</si>
  <si>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</si>
  <si>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</si>
  <si>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</si>
  <si>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</si>
  <si>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</si>
  <si>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</si>
  <si>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</si>
  <si>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</si>
  <si>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</si>
  <si>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</si>
  <si>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</si>
  <si>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</si>
  <si>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</si>
  <si>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</si>
  <si>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</si>
  <si>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</si>
  <si>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</si>
  <si>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</si>
  <si>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</si>
  <si>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</si>
  <si>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</si>
  <si>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</si>
  <si>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</si>
  <si>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</si>
  <si>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</si>
  <si>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</si>
  <si>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</si>
  <si>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</si>
  <si>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</si>
  <si>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</si>
  <si>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</si>
  <si>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</si>
  <si>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</si>
  <si>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</si>
  <si>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</si>
  <si>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</si>
  <si>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</si>
  <si>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</si>
  <si>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</si>
  <si>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</si>
  <si>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</si>
  <si>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</si>
  <si>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</si>
  <si>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</si>
  <si>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</si>
  <si>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</si>
  <si>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</si>
  <si>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</si>
  <si>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</si>
  <si>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</si>
  <si>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</si>
  <si>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</si>
  <si>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</si>
  <si>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</si>
  <si>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</si>
  <si>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</si>
  <si>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</si>
  <si>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</si>
  <si>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</si>
  <si>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</si>
  <si>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</si>
  <si>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</si>
  <si>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</si>
  <si>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</si>
  <si>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</si>
  <si>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</si>
  <si>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</si>
  <si>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</si>
  <si>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</si>
  <si>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</si>
  <si>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</si>
  <si>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</si>
  <si>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</si>
  <si>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</si>
  <si>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</si>
  <si>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</si>
  <si>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</si>
  <si>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</si>
  <si>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</si>
  <si>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</si>
  <si>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</si>
  <si>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</si>
  <si>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</si>
  <si>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</si>
  <si>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</si>
  <si>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</si>
  <si>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</si>
  <si>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</si>
  <si>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</si>
  <si>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</si>
  <si>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</si>
  <si>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</si>
  <si>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</si>
  <si>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</si>
  <si>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</si>
  <si>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</si>
  <si>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</si>
  <si>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</si>
  <si>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</si>
  <si>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</si>
  <si>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</si>
  <si>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</si>
  <si>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</si>
  <si>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</si>
  <si>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</si>
  <si>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</si>
  <si>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</si>
  <si>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</si>
  <si>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</si>
  <si>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</si>
  <si>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</si>
  <si>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</si>
  <si>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</si>
  <si>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</si>
  <si>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</si>
  <si>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</si>
  <si>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</si>
  <si>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</si>
  <si>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</si>
  <si>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</si>
  <si>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</si>
  <si>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</si>
  <si>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</si>
  <si>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</si>
  <si>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</si>
  <si>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</si>
  <si>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</si>
  <si>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</si>
  <si>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</si>
  <si>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</si>
  <si>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</si>
  <si>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</si>
  <si>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</si>
  <si>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</si>
  <si>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</si>
  <si>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</si>
  <si>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</si>
  <si>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</si>
  <si>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</si>
  <si>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</si>
  <si>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</si>
  <si>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</si>
  <si>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</si>
  <si>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</si>
  <si>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</si>
  <si>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</si>
  <si>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</si>
  <si>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</si>
  <si>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</si>
  <si>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</si>
  <si>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</si>
  <si>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</si>
  <si>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</si>
  <si>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</si>
  <si>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</si>
  <si>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</si>
  <si>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</si>
  <si>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</si>
  <si>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</si>
  <si>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</si>
  <si>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</si>
  <si>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</si>
  <si>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</si>
  <si>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</si>
  <si>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</si>
  <si>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</si>
  <si>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</si>
  <si>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</si>
  <si>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</si>
  <si>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</si>
  <si>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</si>
  <si>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</si>
  <si>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</si>
  <si>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</si>
  <si>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</si>
  <si>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</si>
  <si>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</si>
  <si>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</si>
  <si>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</si>
  <si>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</si>
  <si>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</si>
  <si>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</si>
  <si>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</si>
  <si>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</si>
  <si>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</si>
  <si>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</si>
  <si>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</si>
  <si>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</si>
  <si>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</si>
  <si>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</si>
  <si>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</si>
  <si>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</si>
  <si>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</si>
  <si>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</si>
  <si>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</si>
  <si>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</si>
  <si>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</si>
  <si>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</si>
  <si>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</si>
  <si>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</si>
  <si>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</si>
  <si>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</si>
  <si>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</si>
  <si>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</si>
  <si>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</si>
  <si>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</si>
  <si>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</si>
  <si>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</si>
  <si>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</si>
  <si>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</si>
  <si>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</si>
  <si>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</si>
  <si>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</si>
  <si>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</si>
  <si>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</si>
  <si>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</si>
  <si>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</si>
  <si>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</si>
  <si>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</si>
  <si>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</si>
  <si>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</si>
  <si>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</si>
  <si>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</si>
  <si>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</si>
  <si>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</si>
  <si>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</si>
  <si>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</si>
  <si>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</si>
  <si>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</si>
  <si>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</si>
  <si>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</si>
  <si>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</si>
  <si>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</si>
  <si>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</si>
  <si>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</si>
  <si>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</si>
  <si>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</si>
  <si>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</si>
  <si>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</si>
  <si>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</si>
  <si>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</si>
  <si>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</si>
  <si>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</si>
  <si>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</si>
  <si>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</si>
  <si>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</si>
  <si>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</si>
  <si>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</si>
  <si>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</si>
  <si>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</si>
  <si>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</si>
  <si>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</si>
  <si>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</si>
  <si>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</si>
  <si>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</si>
  <si>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</si>
  <si>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</si>
  <si>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</si>
  <si>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</si>
  <si>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</si>
  <si>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</si>
  <si>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</si>
  <si>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</si>
  <si>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</si>
  <si>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</si>
  <si>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</si>
  <si>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</si>
  <si>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</si>
  <si>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</si>
  <si>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</si>
  <si>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</si>
  <si>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</si>
  <si>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</si>
  <si>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</si>
  <si>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</si>
  <si>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</si>
  <si>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</si>
  <si>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</si>
  <si>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</si>
  <si>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</si>
  <si>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</si>
  <si>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</si>
  <si>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</si>
  <si>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</si>
  <si>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</si>
  <si>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</si>
  <si>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</si>
  <si>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</si>
  <si>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</si>
  <si>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</si>
  <si>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</si>
  <si>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</si>
  <si>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</si>
  <si>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</si>
  <si>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</si>
  <si>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</si>
  <si>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</si>
  <si>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</si>
  <si>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</si>
  <si>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</si>
  <si>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</si>
  <si>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</si>
  <si>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</si>
  <si>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</si>
  <si>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</si>
  <si>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</si>
  <si>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</si>
  <si>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</si>
  <si>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</si>
  <si>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</si>
  <si>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</si>
  <si>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</si>
  <si>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</si>
  <si>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</si>
  <si>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</si>
  <si>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</si>
  <si>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</si>
  <si>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</si>
  <si>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</si>
  <si>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</si>
  <si>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</si>
  <si>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</si>
  <si>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</si>
  <si>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</si>
  <si>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</si>
  <si>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</si>
  <si>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</si>
  <si>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</si>
  <si>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</si>
  <si>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</si>
  <si>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</si>
  <si>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</si>
  <si>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</si>
  <si>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</si>
  <si>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</si>
  <si>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</si>
  <si>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</si>
  <si>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</si>
  <si>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</si>
  <si>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</si>
  <si>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</si>
  <si>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</si>
  <si>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</si>
  <si>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</si>
  <si>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</si>
  <si>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</si>
  <si>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</si>
  <si>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</si>
  <si>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</si>
  <si>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</si>
  <si>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</si>
  <si>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</si>
  <si>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</si>
  <si>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</si>
  <si>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</si>
  <si>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</si>
  <si>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</si>
  <si>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</si>
  <si>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</si>
  <si>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</si>
  <si>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</si>
  <si>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</si>
  <si>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</si>
  <si>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</si>
  <si>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</si>
  <si>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</si>
  <si>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</si>
  <si>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</si>
  <si>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</si>
  <si>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</si>
  <si>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</si>
  <si>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</si>
  <si>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</si>
  <si>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</si>
  <si>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</si>
  <si>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</si>
  <si>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</si>
  <si>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</si>
  <si>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</si>
  <si>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</si>
  <si>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</si>
  <si>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</si>
  <si>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</si>
  <si>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</si>
  <si>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</si>
  <si>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</si>
  <si>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</si>
  <si>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</si>
  <si>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</si>
  <si>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</si>
  <si>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</si>
  <si>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</si>
  <si>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</si>
  <si>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</si>
  <si>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</si>
  <si>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</si>
  <si>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</si>
  <si>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</si>
  <si>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</si>
  <si>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</si>
  <si>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</si>
  <si>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</si>
  <si>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</si>
  <si>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</si>
  <si>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</si>
  <si>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</si>
  <si>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</si>
  <si>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</si>
  <si>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</si>
  <si>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</si>
  <si>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</si>
  <si>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</si>
  <si>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</si>
  <si>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</si>
  <si>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</si>
  <si>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</si>
  <si>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</si>
  <si>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</si>
  <si>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</si>
  <si>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</si>
  <si>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</si>
  <si>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</si>
  <si>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</si>
  <si>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</si>
  <si>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</si>
  <si>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</si>
  <si>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</si>
  <si>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</si>
  <si>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</si>
  <si>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</si>
  <si>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</si>
  <si>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</si>
  <si>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</si>
  <si>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</si>
  <si>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</si>
  <si>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</si>
  <si>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</si>
  <si>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</si>
  <si>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</si>
  <si>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</si>
  <si>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</si>
  <si>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</si>
  <si>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</si>
  <si>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</si>
  <si>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</si>
  <si>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</si>
  <si>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</si>
  <si>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</si>
  <si>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</si>
  <si>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</si>
  <si>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</si>
  <si>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</si>
  <si>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</si>
  <si>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</si>
  <si>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</si>
  <si>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</si>
  <si>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</si>
  <si>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</si>
  <si>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</si>
  <si>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</si>
  <si>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</si>
  <si>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</si>
  <si>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</si>
  <si>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</si>
  <si>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</si>
  <si>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</si>
  <si>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</si>
  <si>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</si>
  <si>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</si>
  <si>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</si>
  <si>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</si>
  <si>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</si>
  <si>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</si>
  <si>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</si>
  <si>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</si>
  <si>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</si>
  <si>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</si>
  <si>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</si>
  <si>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</si>
  <si>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</si>
  <si>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</si>
  <si>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</si>
  <si>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</si>
  <si>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</si>
  <si>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</si>
  <si>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</si>
  <si>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</si>
  <si>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</si>
  <si>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</si>
  <si>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</si>
  <si>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</si>
  <si>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</si>
  <si>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</si>
  <si>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</si>
  <si>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</si>
  <si>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</si>
  <si>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</si>
  <si>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</si>
  <si>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</si>
  <si>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</si>
  <si>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</si>
  <si>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</si>
  <si>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</si>
  <si>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</si>
  <si>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</si>
  <si>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</si>
  <si>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</si>
  <si>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</si>
  <si>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</si>
  <si>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</si>
  <si>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</si>
  <si>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</si>
  <si>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</si>
  <si>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</si>
  <si>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</si>
  <si>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</si>
  <si>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</si>
  <si>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</si>
  <si>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</si>
  <si>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</si>
  <si>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</si>
  <si>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</si>
  <si>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</si>
  <si>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</si>
  <si>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</si>
  <si>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</si>
  <si>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</si>
  <si>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</si>
  <si>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</si>
  <si>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</si>
  <si>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</si>
  <si>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</si>
  <si>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</si>
  <si>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</si>
  <si>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</si>
  <si>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</si>
  <si>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</si>
  <si>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</si>
  <si>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</si>
  <si>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</si>
  <si>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</si>
  <si>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</si>
  <si>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</si>
  <si>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</si>
  <si>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</si>
  <si>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</si>
  <si>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</si>
  <si>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</si>
  <si>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</si>
  <si>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</si>
  <si>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</si>
  <si>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</si>
  <si>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</si>
  <si>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</si>
  <si>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</si>
  <si>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</si>
  <si>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</si>
  <si>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</si>
  <si>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</si>
  <si>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</si>
  <si>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</si>
  <si>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</si>
  <si>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</si>
  <si>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</si>
  <si>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</si>
  <si>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</si>
  <si>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</si>
  <si>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</si>
  <si>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</si>
  <si>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</si>
  <si>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</si>
  <si>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</si>
  <si>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</si>
  <si>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</si>
  <si>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</si>
  <si>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</si>
  <si>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</si>
  <si>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</si>
  <si>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</si>
  <si>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</si>
  <si>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</si>
  <si>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</si>
  <si>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</si>
  <si>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</si>
  <si>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</si>
  <si>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</si>
  <si>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</si>
  <si>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</si>
  <si>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</si>
  <si>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</si>
  <si>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</si>
  <si>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</si>
  <si>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</si>
  <si>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</si>
  <si>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</si>
  <si>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</si>
  <si>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</si>
  <si>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</si>
  <si>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</si>
  <si>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</si>
  <si>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</si>
  <si>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</si>
  <si>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</si>
  <si>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</si>
  <si>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</si>
  <si>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</si>
  <si>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</si>
  <si>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</si>
  <si>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</si>
  <si>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</si>
  <si>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</si>
  <si>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</si>
  <si>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</si>
  <si>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</si>
  <si>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</si>
  <si>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</si>
  <si>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</si>
  <si>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</si>
  <si>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</si>
  <si>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</si>
  <si>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</si>
  <si>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</si>
  <si>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</si>
  <si>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</si>
  <si>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</si>
  <si>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</si>
  <si>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</si>
  <si>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</si>
  <si>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</si>
  <si>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</si>
  <si>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</si>
  <si>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</si>
  <si>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</si>
  <si>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</si>
  <si>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</si>
  <si>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</si>
  <si>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</si>
  <si>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</si>
  <si>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</si>
  <si>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</si>
  <si>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</si>
  <si>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</si>
  <si>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</si>
  <si>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</si>
  <si>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</si>
  <si>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</si>
  <si>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</si>
  <si>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</si>
  <si>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</si>
  <si>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</si>
  <si>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</si>
  <si>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</si>
  <si>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</si>
  <si>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</si>
  <si>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</si>
  <si>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</si>
  <si>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</si>
  <si>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</si>
  <si>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</si>
  <si>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</si>
  <si>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</si>
  <si>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</si>
  <si>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</si>
  <si>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</si>
  <si>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</si>
  <si>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</si>
  <si>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</si>
  <si>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</si>
  <si>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</si>
  <si>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</si>
  <si>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</si>
  <si>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</si>
  <si>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</si>
  <si>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</si>
  <si>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</si>
  <si>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</si>
  <si>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</si>
  <si>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</si>
  <si>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</si>
  <si>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</si>
  <si>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</si>
  <si>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</si>
  <si>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</si>
  <si>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</si>
  <si>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</si>
  <si>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</si>
  <si>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</si>
  <si>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</si>
  <si>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</si>
  <si>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</si>
  <si>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</si>
  <si>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</si>
  <si>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</si>
  <si>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</si>
  <si>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</si>
  <si>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</si>
  <si>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</si>
  <si>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</si>
  <si>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</si>
  <si>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</si>
  <si>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</si>
  <si>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</si>
  <si>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</si>
  <si>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</si>
  <si>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</si>
  <si>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</si>
  <si>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</si>
  <si>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</si>
  <si>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</si>
  <si>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</si>
  <si>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</si>
  <si>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</si>
  <si>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</si>
  <si>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</si>
  <si>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</si>
  <si>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</si>
  <si>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</si>
  <si>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</si>
  <si>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</si>
  <si>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</si>
  <si>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</si>
  <si>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</si>
  <si>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</si>
  <si>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</si>
  <si>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</si>
  <si>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</si>
  <si>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</si>
  <si>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</si>
  <si>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</si>
  <si>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</si>
  <si>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</si>
  <si>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</si>
  <si>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</si>
  <si>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</si>
  <si>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</si>
  <si>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</si>
  <si>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</si>
  <si>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</si>
  <si>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</si>
  <si>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</si>
  <si>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</si>
  <si>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</si>
  <si>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</si>
  <si>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</si>
  <si>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</si>
  <si>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</si>
  <si>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</si>
  <si>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</si>
  <si>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</si>
  <si>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</si>
  <si>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</si>
  <si>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</si>
  <si>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</si>
  <si>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</si>
  <si>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</si>
  <si>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</si>
  <si>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</si>
  <si>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</si>
  <si>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</si>
  <si>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</si>
  <si>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</si>
  <si>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</si>
  <si>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</si>
  <si>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</si>
  <si>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</si>
  <si>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</si>
  <si>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</si>
  <si>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</si>
  <si>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</si>
  <si>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</si>
  <si>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</si>
  <si>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</si>
  <si>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</si>
  <si>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</si>
  <si>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</si>
  <si>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</si>
  <si>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</si>
  <si>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</si>
  <si>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</si>
  <si>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</si>
  <si>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</si>
  <si>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</si>
  <si>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</si>
  <si>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</si>
  <si>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</si>
  <si>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</si>
  <si>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</si>
  <si>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</si>
  <si>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</si>
  <si>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</si>
  <si>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</si>
  <si>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</si>
  <si>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</si>
  <si>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</si>
  <si>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</si>
  <si>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</si>
  <si>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</si>
  <si>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</si>
  <si>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</si>
  <si>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</si>
  <si>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</si>
  <si>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</si>
  <si>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</si>
  <si>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</si>
  <si>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</si>
  <si>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</si>
  <si>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</si>
  <si>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</si>
  <si>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</si>
  <si>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</si>
  <si>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</si>
  <si>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</si>
  <si>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</si>
  <si>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</si>
  <si>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</si>
  <si>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</si>
  <si>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</si>
  <si>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</si>
  <si>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</si>
  <si>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</si>
  <si>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</si>
  <si>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</si>
  <si>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</si>
  <si>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</si>
  <si>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</si>
  <si>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</si>
  <si>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</si>
  <si>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</si>
  <si>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</si>
  <si>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</si>
  <si>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</si>
  <si>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</si>
  <si>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</si>
  <si>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</si>
  <si>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</si>
  <si>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</si>
  <si>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</si>
  <si>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</si>
  <si>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</si>
  <si>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</si>
  <si>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</si>
  <si>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</si>
  <si>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</si>
  <si>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</si>
  <si>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</si>
  <si>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</si>
  <si>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</si>
  <si>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</si>
  <si>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</si>
  <si>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</si>
  <si>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</si>
  <si>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</si>
  <si>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</si>
  <si>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</si>
  <si>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</si>
  <si>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</si>
  <si>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</si>
  <si>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</si>
  <si>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</si>
  <si>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</si>
  <si>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</si>
  <si>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</si>
  <si>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</si>
  <si>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</si>
  <si>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</si>
  <si>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</si>
  <si>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</si>
  <si>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</si>
  <si>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</si>
  <si>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</si>
  <si>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</si>
  <si>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</si>
  <si>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</si>
  <si>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</si>
  <si>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</si>
  <si>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</si>
  <si>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</si>
  <si>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</si>
  <si>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</si>
  <si>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</si>
  <si>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</si>
  <si>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</si>
  <si>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</si>
  <si>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</si>
  <si>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</si>
  <si>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</si>
  <si>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</si>
  <si>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</si>
  <si>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</si>
  <si>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</si>
  <si>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</si>
  <si>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</si>
  <si>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</si>
  <si>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</si>
  <si>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</si>
  <si>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</si>
  <si>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</si>
  <si>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</si>
  <si>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</si>
  <si>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</si>
  <si>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</si>
  <si>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</si>
  <si>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</si>
  <si>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</si>
  <si>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</si>
  <si>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</si>
  <si>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</si>
  <si>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</si>
  <si>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</si>
  <si>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</si>
  <si>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</si>
  <si>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</si>
  <si>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</si>
  <si>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</si>
  <si>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</si>
  <si>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</si>
  <si>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</si>
  <si>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</si>
  <si>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</si>
  <si>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</si>
  <si>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</si>
  <si>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</si>
  <si>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</si>
  <si>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</si>
  <si>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</si>
  <si>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</si>
  <si>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</si>
  <si>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</si>
  <si>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</si>
  <si>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</si>
  <si>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</si>
  <si>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</si>
  <si>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</si>
  <si>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</si>
  <si>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</si>
  <si>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</si>
  <si>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</si>
  <si>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</si>
  <si>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</si>
  <si>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</si>
  <si>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</si>
  <si>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</si>
  <si>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</si>
  <si>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</si>
  <si>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</si>
  <si>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</si>
  <si>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</si>
  <si>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</si>
  <si>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</si>
  <si>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</si>
  <si>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</si>
  <si>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</si>
  <si>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</si>
  <si>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</si>
  <si>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</si>
  <si>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</si>
  <si>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</si>
  <si>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</si>
  <si>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</si>
  <si>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</si>
  <si>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</si>
  <si>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</si>
  <si>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</si>
  <si>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</si>
  <si>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</si>
  <si>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</si>
  <si>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</si>
  <si>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</si>
  <si>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</si>
  <si>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</si>
  <si>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</si>
  <si>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</si>
  <si>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</si>
  <si>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</si>
  <si>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</si>
  <si>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</si>
  <si>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</si>
  <si>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</si>
  <si>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</si>
  <si>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</si>
  <si>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</si>
  <si>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</si>
  <si>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</si>
  <si>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</si>
  <si>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</si>
  <si>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</si>
  <si>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</si>
  <si>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</si>
  <si>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</si>
  <si>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</si>
  <si>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</si>
  <si>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</si>
  <si>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</si>
  <si>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</si>
  <si>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</si>
  <si>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</si>
  <si>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</si>
  <si>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</si>
  <si>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</si>
  <si>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</si>
  <si>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</si>
  <si>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</si>
  <si>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</si>
  <si>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</si>
  <si>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</si>
  <si>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</si>
  <si>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</si>
  <si>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</si>
  <si>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</si>
  <si>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</si>
  <si>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</si>
  <si>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</si>
  <si>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</si>
  <si>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</si>
  <si>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</si>
  <si>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</si>
  <si>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</si>
  <si>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</si>
  <si>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</si>
  <si>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</si>
  <si>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</si>
  <si>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</si>
  <si>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</si>
  <si>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</si>
  <si>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</si>
  <si>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</si>
  <si>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</si>
  <si>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</si>
  <si>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</si>
  <si>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</si>
  <si>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</si>
  <si>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</si>
  <si>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</si>
  <si>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</si>
  <si>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</si>
  <si>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</si>
  <si>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</si>
  <si>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</si>
  <si>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</si>
  <si>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</si>
  <si>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</si>
  <si>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</si>
  <si>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</si>
  <si>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</si>
  <si>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</si>
  <si>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</si>
  <si>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</si>
  <si>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</si>
  <si>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</si>
  <si>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</si>
  <si>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</si>
  <si>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</si>
  <si>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</si>
  <si>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</si>
  <si>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</si>
  <si>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</si>
  <si>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</si>
  <si>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</si>
  <si>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</si>
  <si>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</si>
  <si>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</si>
  <si>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</si>
  <si>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</si>
  <si>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</si>
  <si>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</si>
  <si>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</si>
  <si>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</si>
  <si>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</si>
  <si>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</si>
  <si>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</si>
  <si>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</si>
  <si>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</si>
  <si>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</si>
  <si>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</si>
  <si>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</si>
  <si>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</si>
  <si>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</si>
  <si>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</si>
  <si>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</si>
  <si>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</si>
  <si>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</si>
  <si>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</si>
  <si>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</si>
  <si>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</si>
  <si>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</si>
  <si>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</si>
  <si>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</si>
  <si>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</si>
  <si>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</si>
  <si>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</si>
  <si>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</si>
  <si>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</si>
  <si>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</si>
  <si>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</si>
  <si>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</si>
  <si>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</si>
  <si>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</si>
  <si>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</si>
  <si>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</si>
  <si>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</si>
  <si>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</si>
  <si>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</si>
  <si>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</si>
  <si>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</si>
  <si>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</si>
  <si>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</si>
  <si>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</si>
  <si>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</si>
  <si>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</si>
  <si>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</si>
  <si>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</si>
  <si>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</si>
  <si>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</si>
  <si>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</si>
  <si>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</si>
  <si>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</si>
  <si>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</si>
  <si>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</si>
  <si>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</si>
  <si>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</si>
  <si>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</si>
  <si>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</si>
  <si>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</si>
  <si>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</si>
  <si>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</si>
  <si>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</si>
  <si>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</si>
  <si>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</si>
  <si>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</si>
  <si>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</si>
  <si>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</si>
  <si>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</si>
  <si>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</si>
  <si>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</si>
  <si>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</si>
  <si>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</si>
  <si>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</si>
  <si>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</si>
  <si>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</si>
  <si>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</si>
  <si>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</si>
  <si>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</si>
  <si>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</si>
  <si>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</si>
  <si>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</si>
  <si>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</si>
  <si>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</si>
  <si>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</si>
  <si>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</si>
  <si>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</si>
  <si>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</si>
  <si>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</si>
  <si>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</si>
  <si>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</si>
  <si>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</si>
  <si>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</si>
  <si>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</si>
  <si>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</si>
  <si>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</si>
  <si>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</si>
  <si>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</si>
  <si>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</si>
  <si>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</si>
  <si>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</si>
  <si>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</si>
  <si>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</si>
  <si>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</si>
  <si>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</si>
  <si>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</si>
  <si>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</si>
  <si>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</si>
  <si>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</si>
  <si>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</si>
  <si>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</si>
  <si>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</si>
  <si>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</si>
  <si>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</si>
  <si>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</si>
  <si>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</si>
  <si>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</si>
  <si>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</si>
  <si>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</si>
  <si>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</si>
  <si>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</si>
  <si>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</si>
  <si>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</si>
  <si>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</si>
  <si>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</si>
  <si>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</si>
  <si>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</si>
  <si>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</si>
  <si>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</si>
  <si>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</si>
  <si>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</si>
  <si>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</si>
  <si>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</si>
  <si>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</si>
  <si>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</si>
  <si>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</si>
  <si>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</si>
  <si>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</si>
  <si>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</si>
  <si>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</si>
  <si>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</si>
  <si>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</si>
  <si>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</si>
  <si>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</si>
  <si>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</si>
  <si>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</si>
  <si>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</si>
  <si>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</si>
  <si>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</si>
  <si>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</si>
  <si>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</si>
  <si>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</si>
  <si>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</si>
  <si>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</si>
  <si>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</si>
  <si>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</si>
  <si>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</si>
  <si>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</si>
  <si>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</si>
  <si>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</si>
  <si>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</si>
  <si>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</si>
  <si>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</si>
  <si>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</si>
  <si>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</si>
  <si>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</si>
  <si>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</si>
  <si>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</si>
  <si>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</si>
  <si>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</si>
  <si>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</si>
  <si>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</si>
  <si>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</si>
  <si>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</si>
  <si>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</si>
  <si>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</si>
  <si>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</si>
  <si>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</si>
  <si>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</si>
  <si>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</si>
  <si>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</si>
  <si>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</si>
  <si>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</si>
  <si>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</si>
  <si>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</si>
  <si>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</si>
  <si>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</si>
  <si>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</si>
  <si>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</si>
  <si>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</si>
  <si>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</si>
  <si>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</si>
  <si>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</si>
  <si>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</si>
  <si>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</si>
  <si>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</si>
  <si>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</si>
  <si>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</si>
  <si>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</si>
  <si>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</si>
  <si>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</si>
  <si>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</si>
  <si>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</si>
  <si>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</si>
  <si>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</si>
  <si>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</si>
  <si>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</si>
  <si>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</si>
  <si>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</si>
  <si>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</si>
  <si>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</si>
  <si>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</si>
  <si>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</si>
  <si>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</si>
  <si>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</si>
  <si>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</si>
  <si>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</si>
  <si>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</si>
  <si>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</si>
  <si>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</si>
  <si>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</si>
  <si>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</si>
  <si>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</si>
  <si>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</si>
  <si>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</si>
  <si>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</si>
  <si>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</si>
  <si>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</si>
  <si>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</si>
  <si>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</si>
  <si>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</si>
  <si>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</si>
  <si>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</si>
  <si>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</si>
  <si>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</si>
  <si>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</si>
  <si>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</si>
  <si>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</si>
  <si>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</si>
  <si>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</si>
  <si>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</si>
  <si>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</si>
  <si>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</si>
  <si>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</si>
  <si>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</si>
  <si>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</si>
  <si>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</si>
  <si>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</si>
  <si>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</si>
  <si>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</si>
  <si>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</si>
  <si>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</si>
  <si>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</si>
  <si>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</si>
  <si>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</si>
  <si>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</si>
  <si>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</si>
  <si>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</si>
  <si>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</si>
  <si>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</si>
  <si>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</si>
  <si>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</si>
  <si>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</si>
  <si>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</si>
  <si>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</si>
  <si>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</si>
  <si>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</si>
  <si>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</si>
  <si>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</si>
  <si>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</si>
  <si>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</si>
  <si>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</si>
  <si>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</si>
  <si>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</si>
  <si>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</si>
  <si>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</si>
  <si>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</si>
  <si>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</si>
  <si>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</si>
  <si>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</si>
  <si>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</si>
  <si>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</si>
  <si>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</si>
  <si>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</si>
  <si>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</si>
  <si>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</si>
  <si>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</si>
  <si>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</si>
  <si>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</si>
  <si>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</si>
  <si>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</si>
  <si>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</si>
  <si>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</si>
  <si>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</si>
  <si>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</si>
  <si>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</si>
  <si>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</si>
  <si>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</si>
  <si>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</si>
  <si>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</si>
  <si>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</si>
  <si>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</si>
  <si>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</si>
  <si>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</si>
  <si>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</si>
  <si>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</si>
  <si>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</si>
  <si>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</si>
  <si>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</si>
  <si>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</si>
  <si>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</si>
  <si>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</si>
  <si>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</si>
  <si>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</si>
  <si>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</si>
  <si>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</si>
  <si>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</si>
  <si>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</si>
  <si>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</si>
  <si>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</si>
  <si>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</si>
  <si>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</si>
  <si>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</si>
  <si>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</si>
  <si>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</si>
  <si>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</si>
  <si>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</si>
  <si>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</si>
  <si>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</si>
  <si>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</si>
  <si>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</si>
  <si>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</si>
  <si>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</si>
  <si>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</si>
  <si>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</si>
  <si>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</si>
  <si>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</si>
  <si>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</si>
  <si>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</si>
  <si>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</si>
  <si>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</si>
  <si>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</si>
  <si>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</si>
  <si>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</si>
  <si>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</si>
  <si>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</si>
  <si>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</si>
  <si>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</si>
  <si>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</si>
  <si>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</si>
  <si>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</si>
  <si>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</si>
  <si>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</si>
  <si>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</si>
  <si>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</si>
  <si>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</si>
  <si>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</si>
  <si>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</si>
  <si>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</si>
  <si>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</si>
  <si>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</si>
  <si>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</si>
  <si>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</si>
  <si>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</si>
  <si>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</si>
  <si>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</si>
  <si>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</si>
  <si>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</si>
  <si>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</si>
  <si>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</si>
  <si>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</si>
  <si>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</si>
  <si>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</si>
  <si>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</si>
  <si>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</si>
  <si>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</si>
  <si>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</si>
  <si>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</si>
  <si>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</si>
  <si>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</si>
  <si>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</si>
  <si>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</si>
  <si>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</si>
  <si>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</si>
  <si>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</si>
  <si>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</si>
  <si>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</si>
  <si>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</si>
  <si>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</si>
  <si>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</si>
  <si>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</si>
  <si>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</si>
  <si>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</si>
  <si>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</si>
  <si>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</si>
  <si>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</si>
  <si>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</si>
  <si>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</si>
  <si>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</si>
  <si>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</si>
  <si>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</si>
  <si>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</si>
  <si>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</si>
  <si>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</si>
  <si>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</si>
  <si>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</si>
  <si>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</si>
  <si>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</si>
  <si>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</si>
  <si>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</si>
  <si>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</si>
  <si>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</si>
  <si>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</si>
  <si>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</si>
  <si>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</si>
  <si>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</si>
  <si>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</si>
  <si>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</si>
  <si>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</si>
  <si>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</si>
  <si>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</si>
  <si>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</si>
  <si>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</si>
  <si>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</si>
  <si>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</si>
  <si>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</si>
  <si>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</si>
  <si>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</si>
  <si>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</si>
  <si>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</si>
  <si>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</si>
  <si>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</si>
  <si>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</si>
  <si>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</si>
  <si>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</si>
  <si>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</si>
  <si>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</si>
  <si>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</si>
  <si>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</si>
  <si>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</si>
  <si>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</si>
  <si>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</si>
  <si>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</si>
  <si>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</si>
  <si>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</si>
  <si>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</si>
  <si>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</si>
  <si>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</si>
  <si>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</si>
  <si>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</si>
  <si>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</si>
  <si>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</si>
  <si>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</si>
  <si>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</si>
  <si>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</si>
  <si>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</si>
  <si>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</si>
  <si>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</si>
  <si>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</si>
  <si>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</si>
  <si>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</si>
  <si>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</si>
  <si>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</si>
  <si>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</si>
  <si>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</si>
  <si>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</si>
  <si>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</si>
  <si>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</si>
  <si>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</si>
  <si>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</si>
  <si>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</si>
  <si>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</si>
  <si>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</si>
  <si>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</si>
  <si>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</si>
  <si>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</si>
  <si>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</si>
  <si>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</si>
  <si>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</si>
  <si>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</si>
  <si>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</si>
  <si>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</si>
  <si>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</si>
  <si>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</si>
  <si>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</si>
  <si>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</si>
  <si>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</si>
  <si>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</si>
  <si>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</si>
  <si>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</si>
  <si>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</si>
  <si>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</si>
  <si>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</si>
  <si>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</si>
  <si>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</si>
  <si>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</si>
  <si>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</si>
  <si>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</si>
  <si>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</si>
  <si>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</si>
  <si>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</si>
  <si>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</si>
  <si>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</si>
  <si>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</si>
  <si>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</si>
  <si>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</si>
  <si>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</si>
  <si>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</si>
  <si>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</si>
  <si>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</si>
  <si>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</si>
  <si>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</si>
  <si>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</si>
  <si>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</si>
  <si>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</si>
  <si>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</si>
  <si>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</si>
  <si>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</si>
  <si>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</si>
  <si>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</si>
  <si>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</si>
  <si>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</si>
  <si>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</si>
  <si>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</si>
  <si>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</si>
  <si>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</si>
  <si>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</si>
  <si>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</si>
  <si>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</si>
  <si>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</si>
  <si>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</si>
  <si>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</si>
  <si>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</si>
  <si>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</si>
  <si>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</si>
  <si>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</si>
  <si>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</si>
  <si>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</si>
  <si>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</si>
  <si>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</si>
  <si>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</si>
  <si>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</si>
  <si>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</si>
  <si>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</si>
  <si>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</si>
  <si>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</si>
  <si>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</si>
  <si>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</si>
  <si>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</si>
  <si>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</si>
  <si>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</si>
  <si>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</si>
  <si>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</si>
  <si>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</si>
  <si>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</si>
  <si>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</si>
  <si>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</si>
  <si>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</si>
  <si>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</si>
  <si>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</si>
  <si>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</si>
  <si>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</si>
  <si>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</si>
  <si>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</si>
  <si>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</si>
  <si>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</si>
  <si>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</si>
  <si>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</si>
  <si>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</si>
  <si>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</si>
  <si>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</si>
  <si>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</si>
  <si>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</si>
  <si>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</si>
  <si>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</si>
  <si>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</si>
  <si>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</si>
  <si>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</si>
  <si>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</si>
  <si>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</si>
  <si>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</si>
  <si>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</si>
  <si>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</si>
  <si>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</si>
  <si>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</si>
  <si>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</si>
  <si>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</si>
  <si>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</si>
  <si>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</si>
  <si>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</si>
  <si>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</si>
  <si>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</si>
  <si>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</si>
  <si>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</si>
  <si>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</si>
  <si>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</si>
  <si>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</si>
  <si>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</si>
  <si>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</si>
  <si>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</si>
  <si>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</si>
  <si>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</si>
  <si>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</si>
  <si>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</si>
  <si>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</si>
  <si>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</si>
  <si>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</si>
  <si>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</si>
  <si>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</si>
  <si>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</si>
  <si>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</si>
  <si>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</si>
  <si>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</si>
  <si>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</si>
  <si>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</si>
  <si>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</si>
  <si>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</si>
  <si>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</si>
  <si>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</si>
  <si>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</si>
  <si>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</si>
  <si>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</si>
  <si>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</si>
  <si>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</si>
  <si>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</si>
  <si>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</si>
  <si>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</si>
  <si>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</si>
  <si>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</si>
  <si>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</si>
  <si>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</si>
  <si>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</si>
  <si>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</si>
  <si>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</si>
  <si>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</si>
  <si>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</si>
  <si>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</si>
  <si>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</si>
  <si>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</si>
  <si>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</si>
  <si>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</si>
  <si>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</si>
  <si>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</si>
  <si>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</si>
  <si>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</si>
  <si>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</si>
  <si>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</si>
  <si>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</si>
  <si>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</si>
  <si>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</si>
  <si>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</si>
  <si>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</si>
  <si>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</si>
  <si>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</si>
  <si>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</si>
  <si>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</si>
  <si>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</si>
  <si>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</si>
  <si>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</si>
  <si>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</si>
  <si>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</si>
  <si>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</si>
  <si>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</si>
  <si>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</si>
  <si>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</si>
  <si>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</si>
  <si>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</si>
  <si>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</si>
  <si>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</si>
  <si>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</si>
  <si>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</si>
  <si>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</si>
  <si>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</si>
  <si>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</si>
  <si>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</si>
  <si>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</si>
  <si>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</si>
  <si>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</si>
  <si>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</si>
  <si>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</si>
  <si>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</si>
  <si>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</si>
  <si>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</si>
  <si>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</si>
  <si>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</si>
  <si>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</si>
  <si>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</si>
  <si>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</si>
  <si>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</si>
  <si>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</si>
  <si>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</si>
  <si>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</si>
  <si>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</si>
  <si>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</si>
  <si>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</si>
  <si>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</si>
  <si>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</si>
  <si>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</si>
  <si>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</si>
  <si>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</si>
  <si>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</si>
  <si>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</si>
  <si>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</si>
  <si>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</si>
  <si>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</si>
  <si>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</si>
  <si>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</si>
  <si>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</si>
  <si>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</si>
  <si>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</si>
  <si>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</si>
  <si>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</si>
  <si>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</si>
  <si>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</si>
  <si>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</si>
  <si>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</si>
  <si>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</si>
  <si>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</si>
  <si>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</si>
  <si>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</si>
  <si>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</si>
  <si>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</si>
  <si>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</si>
  <si>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</si>
  <si>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</si>
  <si>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</si>
  <si>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</si>
  <si>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</si>
  <si>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</si>
  <si>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</si>
  <si>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</si>
  <si>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</si>
  <si>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</si>
  <si>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</si>
  <si>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</si>
  <si>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</si>
  <si>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</si>
  <si>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</si>
  <si>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</si>
  <si>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</si>
  <si>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</si>
  <si>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</si>
  <si>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</si>
  <si>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</si>
  <si>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</si>
  <si>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</si>
  <si>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</si>
  <si>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</si>
  <si>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</si>
  <si>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</si>
  <si>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</si>
  <si>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</si>
  <si>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</si>
  <si>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</si>
  <si>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</si>
  <si>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</si>
  <si>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</si>
  <si>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</si>
  <si>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</si>
  <si>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</si>
  <si>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</si>
  <si>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</si>
  <si>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</si>
  <si>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</si>
  <si>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</si>
  <si>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</si>
  <si>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</si>
  <si>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</si>
  <si>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</si>
  <si>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</si>
  <si>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</si>
  <si>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</si>
  <si>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</si>
  <si>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</si>
  <si>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</si>
  <si>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</si>
  <si>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</si>
  <si>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</si>
  <si>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</si>
  <si>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</si>
  <si>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</si>
  <si>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</si>
  <si>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</si>
  <si>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</si>
  <si>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</si>
  <si>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</si>
  <si>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</si>
  <si>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</si>
  <si>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</si>
  <si>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</si>
  <si>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</si>
  <si>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</si>
  <si>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</si>
  <si>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</si>
  <si>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</si>
  <si>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</si>
  <si>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</si>
  <si>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</si>
  <si>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</si>
  <si>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</si>
  <si>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</si>
  <si>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</si>
  <si>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</si>
  <si>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</si>
  <si>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</si>
  <si>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</si>
  <si>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</si>
  <si>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</si>
  <si>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</si>
  <si>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</si>
  <si>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</si>
  <si>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</si>
  <si>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</si>
  <si>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</si>
  <si>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</si>
  <si>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</si>
  <si>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</si>
  <si>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</si>
  <si>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</si>
  <si>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</si>
  <si>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</si>
  <si>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</si>
  <si>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</si>
  <si>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</si>
  <si>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</si>
  <si>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</si>
  <si>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</si>
  <si>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</si>
  <si>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</si>
  <si>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</si>
  <si>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</si>
  <si>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</si>
  <si>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</si>
  <si>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</si>
  <si>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</si>
  <si>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</si>
  <si>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</si>
  <si>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</si>
  <si>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</si>
  <si>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</si>
  <si>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</si>
  <si>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</si>
  <si>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</si>
  <si>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</si>
  <si>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</si>
  <si>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</si>
  <si>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</si>
  <si>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</si>
  <si>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</si>
  <si>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</si>
  <si>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</si>
  <si>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</si>
  <si>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</si>
  <si>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</si>
  <si>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</si>
  <si>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</si>
  <si>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</si>
  <si>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</si>
  <si>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</si>
  <si>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</si>
  <si>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</si>
  <si>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</si>
  <si>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</si>
  <si>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</si>
  <si>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</si>
  <si>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</si>
  <si>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</si>
  <si>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</si>
  <si>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</si>
  <si>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</si>
  <si>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</si>
  <si>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</si>
  <si>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</si>
  <si>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</si>
  <si>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</si>
  <si>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</si>
  <si>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</si>
  <si>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</si>
  <si>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</si>
  <si>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</si>
  <si>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</si>
  <si>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</si>
  <si>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</si>
  <si>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</si>
  <si>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</si>
  <si>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</si>
  <si>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</si>
  <si>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</si>
  <si>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</si>
  <si>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</si>
  <si>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</si>
  <si>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</si>
  <si>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</si>
  <si>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</si>
  <si>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</si>
  <si>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</si>
  <si>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</si>
  <si>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</si>
  <si>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</si>
  <si>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</si>
  <si>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</si>
  <si>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</si>
  <si>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</si>
  <si>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</si>
  <si>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</si>
  <si>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</si>
  <si>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</si>
  <si>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</si>
  <si>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</si>
  <si>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</si>
  <si>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</si>
  <si>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</si>
  <si>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</si>
  <si>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</si>
  <si>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</si>
  <si>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</si>
  <si>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</si>
  <si>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</si>
  <si>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</si>
  <si>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</si>
  <si>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</si>
  <si>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</si>
  <si>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</si>
  <si>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</si>
  <si>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</si>
  <si>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</si>
  <si>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</si>
  <si>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</si>
  <si>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</si>
  <si>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</si>
  <si>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</si>
  <si>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</si>
  <si>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</si>
  <si>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</si>
  <si>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</si>
  <si>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</si>
  <si>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</si>
  <si>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</si>
  <si>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</si>
  <si>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</si>
  <si>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</si>
  <si>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</si>
  <si>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</si>
  <si>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</si>
  <si>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</si>
  <si>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</si>
  <si>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</si>
  <si>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</si>
  <si>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</si>
  <si>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</si>
  <si>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</si>
  <si>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</si>
  <si>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</si>
  <si>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</si>
  <si>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</si>
  <si>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</si>
  <si>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</si>
  <si>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</si>
  <si>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</si>
  <si>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</si>
  <si>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</si>
  <si>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</si>
  <si>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</si>
  <si>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</si>
  <si>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</si>
  <si>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</si>
  <si>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</si>
  <si>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</si>
  <si>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</si>
  <si>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</si>
  <si>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</si>
  <si>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</si>
  <si>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</si>
  <si>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</si>
  <si>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</si>
  <si>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</si>
  <si>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</si>
  <si>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</si>
  <si>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</si>
  <si>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</si>
  <si>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</si>
  <si>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</si>
  <si>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</si>
  <si>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</si>
  <si>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</si>
  <si>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</si>
  <si>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</si>
  <si>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</si>
  <si>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</si>
  <si>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</si>
  <si>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</si>
  <si>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</si>
  <si>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</si>
  <si>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</si>
  <si>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</si>
  <si>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</si>
  <si>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</si>
  <si>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</si>
  <si>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</si>
  <si>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</si>
  <si>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</si>
  <si>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</si>
  <si>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</si>
  <si>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</si>
  <si>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</si>
  <si>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</si>
  <si>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</si>
  <si>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</si>
  <si>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</si>
  <si>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</si>
  <si>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</si>
  <si>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</si>
  <si>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</si>
  <si>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</si>
  <si>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</si>
  <si>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</si>
  <si>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</si>
  <si>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</si>
  <si>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</si>
  <si>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</si>
  <si>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</si>
  <si>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</si>
  <si>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</si>
  <si>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</si>
  <si>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</si>
  <si>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</si>
  <si>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</si>
  <si>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</si>
  <si>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</si>
  <si>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</si>
  <si>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</si>
  <si>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</si>
  <si>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</si>
  <si>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</si>
  <si>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</si>
  <si>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</si>
  <si>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</si>
  <si>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</si>
  <si>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</si>
  <si>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</si>
  <si>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</si>
  <si>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</si>
  <si>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</si>
  <si>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</si>
  <si>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</si>
  <si>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</si>
  <si>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</si>
  <si>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</si>
  <si>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</si>
  <si>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</si>
  <si>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</si>
  <si>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</si>
  <si>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</si>
  <si>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</si>
  <si>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</si>
  <si>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</si>
  <si>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</si>
  <si>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</si>
  <si>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</si>
  <si>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</si>
  <si>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</si>
  <si>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</si>
  <si>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</si>
  <si>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</si>
  <si>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</si>
  <si>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</si>
  <si>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</si>
  <si>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</si>
  <si>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</si>
  <si>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</si>
  <si>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</si>
  <si>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</si>
  <si>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</si>
  <si>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</si>
  <si>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</si>
  <si>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</si>
  <si>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</si>
  <si>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</si>
  <si>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</si>
  <si>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</si>
  <si>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</si>
  <si>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</si>
  <si>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</si>
  <si>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</si>
  <si>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</si>
  <si>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</si>
  <si>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</si>
  <si>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</si>
  <si>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</si>
  <si>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</si>
  <si>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</si>
  <si>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</si>
  <si>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</si>
  <si>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</si>
  <si>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</si>
  <si>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</si>
  <si>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</si>
  <si>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</si>
  <si>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</si>
  <si>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</si>
  <si>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</si>
  <si>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</si>
  <si>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</si>
  <si>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</si>
  <si>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</si>
  <si>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</si>
  <si>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</si>
  <si>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</si>
  <si>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</si>
  <si>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</si>
  <si>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</si>
  <si>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</si>
  <si>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</si>
  <si>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</si>
  <si>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</si>
  <si>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</si>
  <si>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</si>
  <si>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</si>
  <si>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</si>
  <si>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</si>
  <si>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</si>
  <si>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</si>
  <si>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</si>
  <si>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</si>
  <si>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</si>
  <si>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</si>
  <si>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</si>
  <si>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</si>
  <si>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</si>
  <si>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</si>
  <si>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</si>
  <si>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</si>
  <si>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</si>
  <si>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</si>
  <si>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</si>
  <si>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</si>
  <si>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</si>
  <si>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</si>
  <si>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</si>
  <si>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</si>
  <si>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</si>
  <si>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</si>
  <si>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</si>
  <si>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</si>
  <si>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</si>
  <si>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</si>
  <si>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</si>
  <si>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</si>
  <si>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</si>
  <si>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</si>
  <si>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</si>
  <si>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</si>
  <si>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</si>
  <si>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</si>
  <si>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</si>
  <si>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</si>
  <si>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</si>
  <si>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</si>
  <si>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</si>
  <si>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</si>
  <si>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</si>
  <si>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</si>
  <si>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</si>
  <si>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</si>
  <si>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</si>
  <si>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</si>
  <si>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</si>
  <si>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</si>
  <si>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</si>
  <si>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</si>
  <si>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</si>
  <si>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</si>
  <si>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</si>
  <si>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</si>
  <si>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</si>
  <si>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</si>
  <si>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</si>
  <si>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</si>
  <si>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</si>
  <si>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</si>
  <si>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</si>
  <si>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</si>
  <si>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</si>
  <si>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</si>
  <si>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</si>
  <si>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</si>
  <si>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</si>
  <si>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</si>
  <si>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</si>
  <si>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</si>
  <si>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</si>
  <si>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</si>
  <si>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</si>
  <si>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</si>
  <si>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</si>
  <si>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</si>
  <si>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</si>
  <si>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</si>
  <si>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</si>
  <si>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</si>
  <si>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</si>
  <si>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</si>
  <si>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</si>
  <si>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</si>
  <si>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</si>
  <si>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</si>
  <si>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</si>
  <si>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</si>
  <si>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</si>
  <si>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</si>
  <si>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</si>
  <si>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</si>
  <si>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</si>
  <si>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</si>
  <si>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</si>
  <si>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</si>
  <si>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</si>
  <si>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</si>
  <si>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</si>
  <si>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</si>
  <si>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</si>
  <si>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</si>
  <si>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</si>
  <si>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</si>
  <si>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</si>
  <si>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</si>
  <si>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</si>
  <si>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</si>
  <si>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</si>
  <si>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</si>
  <si>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</si>
  <si>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</si>
  <si>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</si>
  <si>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</si>
  <si>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</si>
  <si>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</si>
  <si>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</si>
  <si>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</si>
  <si>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</si>
  <si>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</si>
  <si>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</si>
  <si>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</si>
  <si>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</si>
  <si>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</si>
  <si>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</si>
  <si>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</si>
  <si>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</si>
  <si>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</si>
  <si>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</si>
  <si>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</si>
  <si>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</si>
  <si>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</si>
  <si>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</si>
  <si>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</si>
  <si>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</si>
  <si>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</si>
  <si>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</si>
  <si>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</si>
  <si>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</si>
  <si>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</si>
  <si>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</si>
  <si>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</si>
  <si>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</si>
  <si>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</si>
  <si>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</si>
  <si>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</si>
  <si>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</si>
  <si>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</si>
  <si>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</si>
  <si>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</si>
  <si>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</si>
  <si>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</si>
  <si>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</si>
  <si>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</si>
  <si>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</si>
  <si>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</si>
  <si>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</si>
  <si>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</si>
  <si>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</si>
  <si>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</si>
  <si>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</si>
  <si>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</si>
  <si>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</si>
  <si>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</si>
  <si>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</si>
  <si>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</si>
  <si>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</si>
  <si>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</si>
  <si>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</si>
  <si>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</si>
  <si>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</si>
  <si>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</si>
  <si>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</si>
  <si>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</si>
  <si>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</si>
  <si>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</si>
  <si>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</si>
  <si>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</si>
  <si>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</si>
  <si>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</si>
  <si>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</si>
  <si>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</si>
  <si>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</si>
  <si>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</si>
  <si>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</si>
  <si>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</si>
  <si>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</si>
  <si>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</si>
  <si>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</si>
  <si>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</si>
  <si>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</si>
  <si>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</si>
  <si>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</si>
  <si>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</si>
  <si>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</si>
  <si>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</si>
  <si>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</si>
  <si>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</si>
  <si>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</si>
  <si>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</si>
  <si>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</si>
  <si>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</si>
  <si>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</si>
  <si>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</si>
  <si>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</si>
  <si>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</si>
  <si>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</si>
  <si>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</si>
  <si>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</si>
  <si>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</si>
  <si>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</si>
  <si>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</si>
  <si>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</si>
  <si>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</si>
  <si>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</si>
  <si>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</si>
  <si>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</si>
  <si>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</si>
  <si>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</si>
  <si>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</si>
  <si>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</si>
  <si>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</si>
  <si>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</si>
  <si>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</si>
  <si>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</si>
  <si>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</si>
  <si>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</si>
  <si>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</si>
  <si>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</si>
  <si>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</si>
  <si>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</si>
  <si>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</si>
  <si>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</si>
  <si>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</si>
  <si>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</si>
  <si>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</si>
  <si>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</si>
  <si>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</si>
  <si>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</si>
  <si>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</si>
  <si>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</si>
  <si>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</si>
  <si>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</si>
  <si>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</si>
  <si>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</si>
  <si>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</si>
  <si>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</si>
  <si>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</si>
  <si>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</si>
  <si>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</si>
  <si>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</si>
  <si>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</si>
  <si>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</si>
  <si>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</si>
  <si>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</si>
  <si>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</si>
  <si>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</si>
  <si>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</si>
  <si>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</si>
  <si>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</si>
  <si>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</si>
  <si>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</si>
  <si>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</si>
  <si>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</si>
  <si>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</si>
  <si>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</si>
  <si>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</si>
  <si>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</si>
  <si>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</si>
  <si>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</si>
  <si>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</si>
  <si>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</si>
  <si>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</si>
  <si>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</si>
  <si>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</si>
  <si>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</si>
  <si>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</si>
  <si>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</si>
  <si>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</si>
  <si>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</si>
  <si>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</si>
  <si>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</si>
  <si>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</si>
  <si>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</si>
  <si>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</si>
  <si>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</si>
  <si>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</si>
  <si>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</si>
  <si>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</si>
  <si>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</si>
  <si>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</si>
  <si>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</si>
  <si>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</si>
  <si>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</si>
  <si>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</si>
  <si>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</si>
  <si>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</si>
  <si>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</si>
  <si>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</si>
  <si>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</si>
  <si>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</si>
  <si>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</si>
  <si>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</si>
  <si>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</si>
  <si>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</si>
  <si>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</si>
  <si>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</si>
  <si>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</si>
  <si>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</si>
  <si>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</si>
  <si>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</si>
  <si>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</si>
  <si>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</si>
  <si>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</si>
  <si>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</si>
  <si>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</si>
  <si>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</si>
  <si>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</si>
  <si>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</si>
  <si>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</si>
  <si>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</si>
  <si>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</si>
  <si>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</si>
  <si>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</si>
  <si>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</si>
  <si>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</si>
  <si>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</si>
  <si>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</si>
  <si>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</si>
  <si>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</si>
  <si>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</si>
  <si>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</si>
  <si>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</si>
  <si>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</si>
  <si>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</si>
  <si>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</si>
  <si>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</si>
  <si>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</si>
  <si>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</si>
  <si>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</si>
  <si>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</si>
  <si>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</si>
  <si>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</si>
  <si>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</si>
  <si>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</si>
  <si>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</si>
  <si>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</si>
  <si>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</si>
  <si>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</si>
  <si>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</si>
  <si>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</si>
  <si>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</si>
  <si>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</si>
  <si>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</si>
  <si>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</si>
  <si>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</si>
  <si>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</si>
  <si>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</si>
  <si>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</si>
  <si>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</si>
  <si>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</si>
  <si>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</si>
  <si>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</si>
  <si>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</si>
  <si>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</si>
  <si>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</si>
  <si>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</si>
  <si>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</si>
  <si>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</si>
  <si>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</si>
  <si>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</si>
  <si>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</si>
  <si>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</si>
  <si>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</si>
  <si>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</si>
  <si>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</si>
  <si>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</si>
  <si>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</si>
  <si>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</si>
  <si>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</si>
  <si>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</si>
  <si>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</si>
  <si>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</si>
  <si>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</si>
  <si>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</si>
  <si>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</si>
  <si>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</si>
  <si>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</si>
  <si>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</si>
  <si>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</si>
  <si>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</si>
  <si>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</si>
  <si>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</si>
  <si>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</si>
  <si>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</si>
  <si>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</si>
  <si>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</si>
  <si>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</si>
  <si>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</si>
  <si>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</si>
  <si>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</si>
  <si>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</si>
  <si>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</si>
  <si>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</si>
  <si>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</si>
  <si>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</si>
  <si>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</si>
  <si>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</si>
  <si>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</si>
  <si>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</si>
  <si>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</si>
  <si>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</si>
  <si>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</si>
  <si>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</si>
  <si>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</si>
  <si>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</si>
  <si>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</si>
  <si>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</si>
  <si>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</si>
  <si>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</si>
  <si>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</si>
  <si>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</si>
  <si>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</si>
  <si>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</si>
  <si>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</si>
  <si>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</si>
  <si>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</si>
  <si>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</si>
  <si>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</si>
  <si>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</si>
  <si>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</si>
  <si>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</si>
  <si>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</si>
  <si>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</si>
  <si>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</si>
  <si>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</si>
  <si>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</si>
  <si>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</si>
  <si>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</si>
  <si>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</si>
  <si>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</si>
  <si>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</si>
  <si>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</si>
  <si>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</si>
  <si>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</si>
  <si>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</si>
  <si>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</si>
  <si>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</si>
  <si>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</si>
  <si>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</si>
  <si>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</si>
  <si>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</si>
  <si>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</si>
  <si>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</si>
  <si>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</si>
  <si>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</si>
  <si>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</si>
  <si>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</si>
  <si>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</si>
  <si>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</si>
  <si>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</si>
  <si>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</si>
  <si>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</si>
  <si>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</si>
  <si>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</si>
  <si>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</si>
  <si>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</si>
  <si>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</si>
  <si>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</si>
  <si>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</si>
  <si>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</si>
  <si>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</si>
  <si>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</si>
  <si>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</si>
  <si>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</si>
  <si>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</si>
  <si>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</si>
  <si>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</si>
  <si>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</si>
  <si>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</si>
  <si>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</si>
  <si>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</si>
  <si>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</si>
  <si>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</si>
  <si>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</si>
  <si>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</si>
  <si>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</si>
  <si>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</si>
  <si>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</si>
  <si>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</si>
  <si>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</si>
  <si>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</si>
  <si>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</si>
  <si>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</si>
  <si>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</si>
  <si>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</si>
  <si>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</si>
  <si>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</si>
  <si>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</si>
  <si>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</si>
  <si>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</si>
  <si>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</si>
  <si>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</si>
  <si>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</si>
  <si>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</si>
  <si>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</si>
  <si>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</si>
  <si>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</si>
  <si>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</si>
  <si>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</si>
  <si>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</si>
  <si>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</si>
  <si>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</si>
  <si>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</si>
  <si>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</si>
  <si>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</si>
  <si>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</si>
  <si>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</si>
  <si>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</si>
  <si>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</si>
  <si>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</si>
  <si>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</si>
  <si>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</si>
  <si>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</si>
  <si>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</si>
  <si>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</si>
  <si>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</si>
  <si>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</si>
  <si>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</si>
  <si>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</si>
  <si>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</si>
  <si>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</si>
  <si>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</si>
  <si>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</si>
  <si>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</si>
  <si>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</si>
  <si>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</si>
  <si>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</si>
  <si>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</si>
  <si>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</si>
  <si>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</si>
  <si>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</si>
  <si>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</si>
  <si>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</si>
  <si>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</si>
  <si>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</si>
  <si>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</si>
  <si>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</si>
  <si>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</si>
  <si>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</si>
  <si>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</si>
  <si>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</si>
  <si>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</si>
  <si>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</si>
  <si>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</si>
  <si>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</si>
  <si>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</si>
  <si>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</si>
  <si>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</si>
  <si>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</si>
  <si>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</si>
  <si>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</si>
  <si>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</si>
  <si>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</si>
  <si>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</si>
  <si>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</si>
  <si>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</si>
  <si>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</si>
  <si>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</si>
  <si>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</si>
  <si>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</si>
  <si>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</si>
  <si>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</si>
  <si>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</si>
  <si>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</si>
  <si>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</si>
  <si>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</si>
  <si>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</si>
  <si>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</si>
  <si>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</si>
  <si>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</si>
  <si>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</si>
  <si>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</si>
  <si>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</si>
  <si>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</si>
  <si>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</si>
  <si>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</si>
  <si>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</si>
  <si>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</si>
  <si>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</si>
  <si>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</si>
  <si>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</si>
  <si>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</si>
  <si>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</si>
  <si>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</si>
  <si>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</si>
  <si>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</si>
  <si>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</si>
  <si>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</si>
  <si>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</si>
  <si>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</si>
  <si>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</si>
  <si>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</si>
  <si>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</si>
  <si>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</si>
  <si>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</si>
  <si>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</si>
  <si>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</si>
  <si>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</si>
  <si>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</si>
  <si>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</si>
  <si>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</si>
  <si>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</si>
  <si>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</si>
  <si>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</si>
  <si>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</si>
  <si>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</si>
  <si>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</si>
  <si>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</si>
  <si>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</si>
  <si>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</si>
  <si>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</si>
  <si>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</si>
  <si>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</si>
  <si>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</si>
  <si>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</si>
  <si>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</si>
  <si>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</si>
  <si>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</si>
  <si>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</si>
  <si>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</si>
  <si>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</si>
  <si>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</si>
  <si>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</si>
  <si>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</si>
  <si>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</si>
  <si>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</si>
  <si>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</si>
  <si>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</si>
  <si>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</si>
  <si>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</si>
  <si>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</si>
  <si>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</si>
  <si>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</si>
  <si>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</si>
  <si>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</si>
  <si>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</si>
  <si>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</si>
  <si>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</si>
  <si>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</si>
  <si>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</si>
  <si>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</si>
  <si>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</si>
  <si>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</si>
  <si>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</si>
  <si>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</si>
  <si>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</si>
  <si>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</si>
  <si>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</si>
  <si>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</si>
  <si>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</si>
  <si>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</si>
  <si>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</si>
  <si>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</si>
  <si>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</si>
  <si>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</si>
  <si>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</si>
  <si>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</si>
  <si>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</si>
  <si>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</si>
  <si>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</si>
  <si>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</si>
  <si>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</si>
  <si>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</si>
  <si>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</si>
  <si>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</si>
  <si>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</si>
  <si>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</si>
  <si>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</si>
  <si>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</si>
  <si>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</si>
  <si>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</si>
  <si>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</si>
  <si>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</si>
  <si>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</si>
  <si>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</si>
  <si>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</si>
  <si>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</si>
  <si>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</si>
  <si>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</si>
  <si>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</si>
  <si>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</si>
  <si>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</si>
  <si>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</si>
  <si>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</si>
  <si>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</si>
  <si>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</si>
  <si>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</si>
  <si>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</si>
  <si>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</si>
  <si>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</si>
  <si>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</si>
  <si>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</si>
  <si>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</si>
  <si>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</si>
  <si>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</si>
  <si>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</si>
  <si>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</si>
  <si>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</si>
  <si>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</si>
  <si>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</si>
  <si>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</si>
  <si>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</si>
  <si>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</si>
  <si>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</si>
  <si>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</si>
  <si>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</si>
  <si>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</si>
  <si>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</si>
  <si>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</si>
  <si>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</si>
  <si>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</si>
  <si>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</si>
  <si>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</si>
  <si>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</si>
  <si>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</si>
  <si>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</si>
  <si>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</si>
  <si>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</si>
  <si>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</si>
  <si>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</si>
  <si>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</si>
  <si>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</si>
  <si>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</si>
  <si>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</si>
  <si>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</si>
  <si>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</si>
  <si>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</si>
  <si>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</si>
  <si>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</si>
  <si>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</si>
  <si>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</si>
  <si>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</si>
  <si>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</si>
  <si>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</si>
  <si>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</si>
  <si>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</si>
  <si>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</si>
  <si>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</si>
  <si>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</si>
  <si>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</si>
  <si>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</si>
  <si>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</si>
  <si>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</si>
  <si>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</si>
  <si>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</si>
  <si>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</si>
  <si>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</si>
  <si>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</si>
  <si>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</si>
  <si>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</si>
  <si>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</si>
  <si>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</si>
  <si>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</si>
  <si>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</si>
  <si>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</si>
  <si>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</si>
  <si>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</si>
  <si>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</si>
  <si>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</si>
  <si>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</si>
  <si>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</si>
  <si>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</si>
  <si>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</si>
  <si>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</si>
  <si>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</si>
  <si>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</si>
  <si>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</si>
  <si>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</si>
  <si>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</si>
  <si>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</si>
  <si>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</si>
  <si>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</si>
  <si>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</si>
  <si>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</si>
  <si>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</si>
  <si>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</si>
  <si>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</si>
  <si>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</si>
  <si>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</si>
  <si>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</si>
  <si>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</si>
  <si>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</si>
  <si>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</si>
  <si>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</si>
  <si>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</si>
  <si>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</si>
  <si>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</si>
  <si>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</si>
  <si>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</si>
  <si>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</si>
  <si>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</si>
  <si>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</si>
  <si>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</si>
  <si>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</si>
  <si>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</si>
  <si>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</si>
  <si>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</si>
  <si>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</si>
  <si>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</si>
  <si>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</si>
  <si>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</si>
  <si>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</si>
  <si>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</si>
  <si>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</si>
  <si>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</si>
  <si>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</si>
  <si>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</si>
  <si>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</si>
  <si>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</si>
  <si>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</si>
  <si>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</si>
  <si>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</si>
  <si>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</si>
  <si>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</si>
  <si>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</si>
  <si>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</si>
  <si>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</si>
  <si>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</si>
  <si>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</si>
  <si>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</si>
  <si>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</si>
  <si>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</si>
  <si>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</si>
  <si>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</si>
  <si>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</si>
  <si>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</si>
  <si>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</si>
  <si>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</si>
  <si>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</si>
  <si>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</si>
  <si>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</si>
  <si>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</si>
  <si>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</si>
  <si>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</si>
  <si>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</si>
  <si>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</si>
  <si>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</si>
  <si>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</si>
  <si>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</si>
  <si>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</si>
  <si>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</si>
  <si>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</si>
  <si>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</si>
  <si>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</si>
  <si>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</si>
  <si>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</si>
  <si>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</si>
  <si>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</si>
  <si>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</si>
  <si>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</si>
  <si>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</si>
  <si>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</si>
  <si>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</si>
  <si>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</si>
  <si>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</si>
  <si>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</si>
  <si>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</si>
  <si>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</si>
  <si>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</si>
  <si>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</si>
  <si>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</si>
  <si>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</si>
  <si>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</si>
  <si>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</si>
  <si>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</si>
  <si>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</si>
  <si>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</si>
  <si>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</si>
  <si>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</si>
  <si>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</si>
  <si>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</si>
  <si>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</si>
  <si>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</si>
  <si>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</si>
  <si>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</si>
  <si>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</si>
  <si>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</si>
  <si>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</si>
  <si>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</si>
  <si>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</si>
  <si>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</si>
  <si>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</si>
  <si>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</si>
  <si>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</si>
  <si>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</si>
  <si>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</si>
  <si>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</si>
  <si>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</si>
  <si>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</si>
  <si>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</si>
  <si>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</si>
  <si>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</si>
  <si>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</si>
  <si>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</si>
  <si>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</si>
  <si>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</si>
  <si>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</si>
  <si>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</si>
  <si>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</si>
  <si>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</si>
  <si>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</si>
  <si>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</si>
  <si>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</si>
  <si>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</si>
  <si>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</si>
  <si>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</si>
  <si>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</si>
  <si>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</si>
  <si>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</si>
  <si>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</si>
  <si>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</si>
  <si>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</si>
  <si>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</si>
  <si>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</si>
  <si>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</si>
  <si>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</si>
  <si>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</si>
  <si>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</si>
  <si>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</si>
  <si>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</si>
  <si>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</si>
  <si>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</si>
  <si>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</si>
  <si>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</si>
  <si>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</si>
  <si>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</si>
  <si>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</si>
  <si>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</si>
  <si>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</si>
  <si>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</si>
  <si>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</si>
  <si>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</si>
  <si>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</si>
  <si>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</si>
  <si>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</si>
  <si>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</si>
  <si>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</si>
  <si>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</si>
  <si>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</si>
  <si>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</si>
  <si>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</si>
  <si>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</si>
  <si>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</si>
  <si>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</si>
  <si>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</si>
  <si>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</si>
  <si>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</si>
  <si>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</si>
  <si>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</si>
  <si>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</si>
  <si>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</si>
  <si>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</si>
  <si>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</si>
  <si>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</si>
  <si>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</si>
  <si>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</si>
  <si>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</si>
  <si>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</si>
  <si>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</si>
  <si>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</si>
  <si>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</si>
  <si>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</si>
  <si>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</si>
  <si>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</si>
  <si>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</si>
  <si>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</si>
  <si>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</si>
  <si>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</si>
  <si>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</si>
  <si>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</si>
  <si>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</si>
  <si>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</si>
  <si>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</si>
  <si>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</si>
  <si>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</si>
  <si>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</si>
  <si>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</si>
  <si>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</si>
  <si>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</si>
  <si>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</si>
  <si>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</si>
  <si>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</si>
  <si>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</si>
  <si>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</si>
  <si>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</si>
  <si>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</si>
  <si>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</si>
  <si>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</si>
  <si>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</si>
  <si>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</si>
  <si>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</si>
  <si>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</si>
  <si>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</si>
  <si>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</si>
  <si>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</si>
  <si>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</si>
  <si>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</si>
  <si>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</si>
  <si>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</si>
  <si>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</si>
  <si>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</si>
  <si>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</si>
  <si>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</si>
  <si>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</si>
  <si>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</si>
  <si>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</si>
  <si>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</si>
  <si>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</si>
  <si>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</si>
  <si>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</si>
  <si>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</si>
  <si>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</si>
  <si>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</si>
  <si>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</si>
  <si>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</si>
  <si>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</si>
  <si>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</si>
  <si>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</si>
  <si>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</si>
  <si>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</si>
  <si>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</si>
  <si>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</si>
  <si>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</si>
  <si>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</si>
  <si>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</si>
  <si>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</si>
  <si>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</si>
  <si>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</si>
  <si>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</si>
  <si>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</si>
  <si>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</si>
  <si>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</si>
  <si>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</si>
  <si>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</si>
  <si>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</si>
  <si>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</si>
  <si>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</si>
  <si>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</si>
  <si>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</si>
  <si>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</si>
  <si>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</si>
  <si>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</si>
  <si>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</si>
  <si>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</si>
  <si>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</si>
  <si>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</si>
  <si>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</si>
  <si>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</si>
  <si>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</si>
  <si>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</si>
  <si>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</si>
  <si>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</si>
  <si>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</si>
  <si>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</si>
  <si>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</si>
  <si>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</si>
  <si>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</si>
  <si>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</si>
  <si>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</si>
  <si>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</si>
  <si>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</si>
  <si>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</si>
  <si>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</si>
  <si>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</si>
  <si>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</si>
  <si>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</si>
  <si>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</si>
  <si>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</si>
  <si>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</si>
  <si>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</si>
  <si>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</si>
  <si>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</si>
  <si>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</si>
  <si>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</si>
  <si>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</si>
  <si>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</si>
  <si>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</si>
  <si>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</si>
  <si>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</si>
  <si>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</si>
  <si>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</si>
  <si>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</si>
  <si>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</si>
  <si>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</si>
  <si>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</si>
  <si>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</si>
  <si>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</si>
  <si>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</si>
  <si>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</si>
  <si>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</si>
  <si>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</si>
  <si>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</si>
  <si>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</si>
  <si>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</si>
  <si>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</si>
  <si>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</si>
  <si>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</si>
  <si>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</si>
  <si>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</si>
  <si>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</si>
  <si>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</si>
  <si>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</si>
  <si>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</si>
  <si>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</si>
  <si>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</si>
  <si>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</si>
  <si>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</si>
  <si>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</si>
  <si>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</si>
  <si>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</si>
  <si>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</si>
  <si>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</si>
  <si>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</si>
  <si>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</si>
  <si>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</si>
  <si>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</si>
  <si>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</si>
  <si>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</si>
  <si>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</si>
  <si>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</si>
  <si>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</si>
  <si>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</si>
  <si>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</si>
  <si>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</si>
  <si>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</si>
  <si>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</si>
  <si>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</si>
  <si>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</si>
  <si>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</si>
  <si>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</si>
  <si>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</si>
  <si>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</si>
  <si>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</si>
  <si>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</si>
  <si>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</si>
  <si>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</si>
  <si>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</si>
  <si>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</si>
  <si>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</si>
  <si>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</si>
  <si>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</si>
  <si>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</si>
  <si>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</si>
  <si>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</si>
  <si>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</si>
  <si>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</si>
  <si>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</si>
  <si>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</si>
  <si>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</si>
  <si>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</si>
  <si>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</si>
  <si>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</si>
  <si>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</si>
  <si>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</si>
  <si>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</si>
  <si>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</si>
  <si>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</si>
  <si>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</si>
  <si>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</si>
  <si>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</si>
  <si>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</si>
  <si>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</si>
  <si>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</si>
  <si>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</si>
  <si>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</si>
  <si>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</si>
  <si>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</si>
  <si>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</si>
  <si>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</si>
  <si>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</si>
  <si>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</si>
  <si>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</si>
  <si>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</si>
  <si>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</si>
  <si>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</si>
  <si>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</si>
  <si>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</si>
  <si>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</si>
  <si>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</si>
  <si>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</si>
  <si>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</si>
  <si>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</si>
  <si>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</si>
  <si>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</si>
  <si>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</si>
  <si>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</si>
  <si>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</si>
  <si>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</si>
  <si>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</si>
  <si>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</si>
  <si>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</si>
  <si>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</si>
  <si>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</si>
  <si>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</si>
  <si>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</si>
  <si>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</si>
  <si>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</si>
  <si>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</si>
  <si>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</si>
  <si>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</si>
  <si>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</si>
  <si>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</si>
  <si>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</si>
  <si>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</si>
  <si>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</si>
  <si>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</si>
  <si>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</si>
  <si>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</si>
  <si>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</si>
  <si>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</si>
  <si>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</si>
  <si>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</si>
  <si>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</si>
  <si>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</si>
  <si>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</si>
  <si>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</si>
  <si>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</si>
  <si>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</si>
  <si>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</si>
  <si>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</si>
  <si>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</si>
  <si>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</si>
  <si>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</si>
  <si>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</si>
  <si>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</si>
  <si>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</si>
  <si>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</si>
  <si>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</si>
  <si>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</si>
  <si>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</si>
  <si>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</si>
  <si>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</si>
  <si>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</si>
  <si>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</si>
  <si>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</si>
  <si>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</si>
  <si>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</si>
  <si>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</si>
  <si>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</si>
  <si>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</si>
  <si>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</si>
  <si>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</si>
  <si>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</si>
  <si>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</si>
  <si>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</si>
  <si>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</si>
  <si>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</si>
  <si>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</si>
  <si>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</si>
  <si>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</si>
  <si>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</si>
  <si>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</si>
  <si>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</si>
  <si>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</si>
  <si>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</si>
  <si>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</si>
  <si>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</si>
  <si>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</si>
  <si>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</si>
  <si>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</si>
  <si>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</si>
  <si>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</si>
  <si>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</si>
  <si>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</si>
  <si>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</si>
  <si>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</si>
  <si>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</si>
  <si>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</si>
  <si>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</si>
  <si>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</si>
  <si>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</si>
  <si>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</si>
  <si>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</si>
  <si>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</si>
  <si>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</si>
  <si>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</si>
  <si>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</si>
  <si>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</si>
  <si>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</si>
  <si>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</si>
  <si>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</si>
  <si>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</si>
  <si>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</si>
  <si>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</si>
  <si>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</si>
  <si>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</si>
  <si>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</si>
  <si>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</si>
  <si>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</si>
  <si>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</si>
  <si>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</si>
  <si>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</si>
  <si>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</si>
  <si>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</si>
  <si>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</si>
  <si>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</si>
  <si>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</si>
  <si>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</si>
  <si>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</si>
  <si>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</si>
  <si>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</si>
  <si>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</si>
  <si>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</si>
  <si>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</si>
  <si>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</si>
  <si>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</si>
  <si>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</si>
  <si>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</si>
  <si>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</si>
  <si>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</si>
  <si>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</si>
  <si>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</si>
  <si>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</si>
  <si>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</si>
  <si>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</si>
  <si>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</si>
  <si>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</si>
  <si>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</si>
  <si>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</si>
  <si>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</si>
  <si>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</si>
  <si>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</si>
  <si>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</si>
  <si>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</si>
  <si>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</si>
  <si>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</si>
  <si>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</si>
  <si>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</si>
  <si>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</si>
  <si>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</si>
  <si>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</si>
  <si>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</si>
  <si>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</si>
  <si>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</si>
  <si>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</si>
  <si>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</si>
  <si>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</si>
  <si>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</si>
  <si>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</si>
  <si>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</si>
  <si>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</si>
  <si>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</si>
  <si>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</si>
  <si>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</si>
  <si>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</si>
  <si>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</si>
  <si>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</si>
  <si>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</si>
  <si>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</si>
  <si>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</si>
  <si>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</si>
  <si>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</si>
  <si>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</si>
  <si>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</si>
  <si>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</si>
  <si>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</si>
  <si>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</si>
  <si>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</si>
  <si>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</si>
  <si>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</si>
  <si>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</si>
  <si>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</si>
  <si>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</si>
  <si>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</si>
  <si>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</si>
  <si>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</si>
  <si>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</si>
  <si>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</si>
  <si>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</si>
  <si>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</si>
  <si>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</si>
  <si>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</si>
  <si>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</si>
  <si>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</si>
  <si>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</si>
  <si>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</si>
  <si>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</si>
  <si>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</si>
  <si>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</si>
  <si>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</si>
  <si>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</si>
  <si>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</si>
  <si>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</si>
  <si>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</si>
  <si>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</si>
  <si>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</si>
  <si>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</si>
  <si>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</si>
  <si>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</si>
  <si>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</si>
  <si>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</si>
  <si>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</si>
  <si>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</si>
  <si>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</si>
  <si>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</si>
  <si>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</si>
  <si>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</si>
  <si>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</si>
  <si>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</si>
  <si>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</si>
  <si>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</si>
  <si>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</si>
  <si>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</si>
  <si>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</si>
  <si>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</si>
  <si>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</si>
  <si>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</si>
  <si>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</si>
  <si>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</si>
  <si>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</si>
  <si>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</si>
  <si>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</si>
  <si>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</si>
  <si>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</si>
  <si>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</si>
  <si>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</si>
  <si>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</si>
  <si>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</si>
  <si>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</si>
  <si>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</si>
  <si>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</si>
  <si>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</si>
  <si>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</si>
  <si>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</si>
  <si>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</si>
  <si>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</si>
  <si>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</si>
  <si>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</si>
  <si>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</si>
  <si>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</si>
  <si>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</si>
  <si>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</si>
  <si>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</si>
  <si>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</si>
  <si>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</si>
  <si>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</si>
  <si>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</si>
  <si>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</si>
  <si>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</si>
  <si>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</si>
  <si>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</si>
  <si>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</si>
  <si>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</si>
  <si>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</si>
  <si>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</si>
  <si>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</si>
  <si>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</si>
  <si>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</si>
  <si>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</si>
  <si>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</si>
  <si>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</si>
  <si>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</si>
  <si>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</si>
  <si>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</si>
  <si>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</si>
  <si>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</si>
  <si>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</si>
  <si>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</si>
  <si>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</si>
  <si>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</si>
  <si>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</si>
  <si>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</si>
  <si>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</si>
  <si>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</si>
  <si>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</si>
  <si>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</si>
  <si>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</si>
  <si>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</si>
  <si>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</si>
  <si>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</si>
  <si>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</si>
  <si>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</si>
  <si>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</si>
  <si>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</si>
  <si>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</si>
  <si>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</si>
  <si>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</si>
  <si>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</si>
  <si>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</si>
  <si>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</si>
  <si>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</si>
  <si>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</si>
  <si>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</si>
  <si>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</si>
  <si>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</si>
  <si>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</si>
  <si>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</si>
  <si>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</si>
  <si>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</si>
  <si>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</si>
  <si>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</si>
  <si>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</si>
  <si>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</si>
  <si>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</si>
  <si>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</si>
  <si>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</si>
  <si>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</si>
  <si>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</si>
  <si>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</si>
  <si>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</si>
  <si>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</si>
  <si>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</si>
  <si>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</si>
  <si>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</si>
  <si>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</si>
  <si>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</si>
  <si>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</si>
  <si>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</si>
  <si>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</si>
  <si>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</si>
  <si>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</si>
  <si>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</si>
  <si>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</si>
  <si>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</si>
  <si>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</si>
  <si>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</si>
  <si>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</si>
  <si>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</si>
  <si>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</si>
  <si>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</si>
  <si>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</si>
  <si>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</si>
  <si>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</si>
  <si>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</si>
  <si>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</si>
  <si>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</si>
  <si>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</si>
  <si>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</si>
  <si>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</si>
  <si>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</si>
  <si>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</si>
  <si>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</si>
  <si>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</si>
  <si>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</si>
  <si>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</si>
  <si>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</si>
  <si>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</si>
  <si>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</si>
  <si>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</si>
  <si>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</si>
  <si>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</si>
  <si>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</si>
  <si>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</si>
  <si>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</si>
  <si>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</si>
  <si>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</si>
  <si>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</si>
  <si>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</si>
  <si>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</si>
  <si>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</si>
  <si>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</si>
  <si>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</si>
  <si>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</si>
  <si>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</si>
  <si>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</si>
  <si>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</si>
  <si>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</si>
  <si>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</si>
  <si>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</si>
  <si>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</si>
  <si>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</si>
  <si>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</si>
  <si>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</si>
  <si>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</si>
  <si>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</si>
  <si>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</si>
  <si>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</si>
  <si>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</si>
  <si>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</si>
  <si>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</si>
  <si>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</si>
  <si>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</si>
  <si>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</si>
  <si>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</si>
  <si>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</si>
  <si>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</si>
  <si>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</si>
  <si>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</si>
  <si>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</si>
  <si>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</si>
  <si>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</si>
  <si>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</si>
  <si>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</si>
  <si>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</si>
  <si>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</si>
  <si>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</si>
  <si>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</si>
  <si>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</si>
  <si>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</si>
  <si>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</si>
  <si>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</si>
  <si>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</si>
  <si>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</si>
  <si>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</si>
  <si>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</si>
  <si>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</si>
  <si>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</si>
  <si>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</si>
  <si>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</si>
  <si>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</si>
  <si>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</si>
  <si>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</si>
  <si>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</si>
  <si>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</si>
  <si>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</si>
  <si>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</si>
  <si>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</si>
  <si>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</si>
  <si>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</si>
  <si>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</si>
  <si>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</si>
  <si>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</si>
  <si>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</si>
  <si>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</si>
  <si>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</si>
  <si>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</si>
  <si>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</si>
  <si>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</si>
  <si>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</si>
  <si>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</si>
  <si>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</si>
  <si>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</si>
  <si>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</si>
  <si>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</si>
  <si>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</si>
  <si>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</si>
  <si>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</si>
  <si>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</si>
  <si>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</si>
  <si>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</si>
  <si>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</si>
  <si>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</si>
  <si>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</si>
  <si>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</si>
  <si>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</si>
  <si>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</si>
  <si>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</si>
  <si>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</si>
  <si>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</si>
  <si>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</si>
  <si>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</si>
  <si>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</si>
  <si>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</si>
  <si>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</si>
  <si>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</si>
  <si>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</si>
  <si>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</si>
  <si>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</si>
  <si>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</si>
  <si>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</si>
  <si>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</si>
  <si>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</si>
  <si>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</si>
  <si>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</si>
  <si>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</si>
  <si>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</si>
  <si>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</si>
  <si>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</si>
  <si>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</si>
  <si>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</si>
  <si>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</si>
  <si>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</si>
  <si>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</si>
  <si>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</si>
  <si>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</si>
  <si>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</si>
  <si>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</si>
  <si>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</si>
  <si>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</si>
  <si>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</si>
  <si>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</si>
  <si>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</si>
  <si>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</si>
  <si>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</si>
  <si>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</si>
  <si>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</si>
  <si>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</si>
  <si>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</si>
  <si>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</si>
  <si>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</si>
  <si>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</si>
  <si>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</si>
  <si>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</si>
  <si>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</si>
  <si>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</si>
  <si>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</si>
  <si>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</si>
  <si>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</si>
  <si>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</si>
  <si>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</si>
  <si>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</si>
  <si>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</si>
  <si>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</si>
  <si>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</si>
  <si>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</si>
  <si>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</si>
  <si>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</si>
  <si>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</si>
  <si>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</si>
  <si>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</si>
  <si>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</si>
  <si>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</si>
  <si>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</si>
  <si>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</si>
  <si>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</si>
  <si>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</si>
  <si>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</si>
  <si>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</si>
  <si>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</si>
  <si>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</si>
  <si>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</si>
  <si>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</si>
  <si>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</si>
  <si>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</si>
  <si>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</si>
  <si>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</si>
  <si>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</si>
  <si>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</si>
  <si>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</si>
  <si>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</si>
  <si>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</si>
  <si>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</si>
  <si>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</si>
  <si>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</si>
  <si>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</si>
  <si>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</si>
  <si>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</si>
  <si>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</si>
  <si>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</si>
  <si>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</si>
  <si>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</si>
  <si>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</si>
  <si>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</si>
  <si>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</si>
  <si>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</si>
  <si>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</si>
  <si>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</si>
  <si>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</si>
  <si>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</si>
  <si>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</si>
  <si>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</si>
  <si>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</si>
  <si>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</si>
  <si>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</si>
  <si>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</si>
  <si>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</si>
  <si>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</si>
  <si>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</si>
  <si>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</si>
  <si>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</si>
  <si>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</si>
  <si>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</si>
  <si>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</si>
  <si>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</si>
  <si>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</si>
  <si>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</si>
  <si>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</si>
  <si>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</si>
  <si>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</si>
  <si>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</si>
  <si>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</si>
  <si>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</si>
  <si>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</si>
  <si>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</si>
  <si>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</si>
  <si>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</si>
  <si>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</si>
  <si>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</si>
  <si>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</si>
  <si>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</si>
  <si>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</si>
  <si>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</si>
  <si>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</si>
  <si>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</si>
  <si>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</si>
  <si>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</si>
  <si>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</si>
  <si>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</si>
  <si>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</si>
  <si>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</si>
  <si>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</si>
  <si>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</si>
  <si>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</si>
  <si>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</si>
  <si>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</si>
  <si>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</si>
  <si>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</si>
  <si>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</si>
  <si>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</si>
  <si>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</si>
  <si>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</si>
  <si>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</si>
  <si>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</si>
  <si>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</si>
  <si>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</si>
  <si>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</si>
  <si>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</si>
  <si>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</si>
  <si>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</si>
  <si>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</si>
  <si>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</si>
  <si>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</si>
  <si>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</si>
  <si>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</si>
  <si>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</si>
  <si>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</si>
  <si>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</si>
  <si>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</si>
  <si>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</si>
  <si>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</si>
  <si>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</si>
  <si>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</si>
  <si>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</si>
  <si>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</si>
  <si>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</si>
  <si>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</si>
  <si>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</si>
  <si>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</si>
  <si>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</si>
  <si>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</si>
  <si>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</si>
  <si>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</si>
  <si>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</si>
  <si>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</si>
  <si>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</si>
  <si>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</si>
  <si>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</si>
  <si>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</si>
  <si>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</si>
  <si>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</si>
  <si>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</si>
  <si>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</si>
  <si>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</si>
  <si>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</si>
  <si>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</si>
  <si>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</si>
  <si>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</si>
  <si>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</si>
  <si>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</si>
  <si>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</si>
  <si>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</si>
  <si>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</si>
  <si>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</si>
  <si>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</si>
  <si>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</si>
  <si>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</si>
  <si>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</si>
  <si>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</si>
  <si>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</si>
  <si>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</si>
  <si>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</si>
  <si>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</si>
  <si>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</si>
  <si>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</si>
  <si>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</si>
  <si>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</si>
  <si>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</si>
  <si>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</si>
  <si>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</si>
  <si>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</si>
  <si>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</si>
  <si>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</si>
  <si>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</si>
  <si>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</si>
  <si>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</si>
  <si>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</si>
  <si>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</si>
  <si>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</si>
  <si>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</si>
  <si>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</si>
  <si>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</si>
  <si>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</si>
  <si>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</si>
  <si>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</si>
  <si>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</si>
  <si>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</si>
  <si>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</si>
  <si>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</si>
  <si>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</si>
  <si>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</si>
  <si>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</si>
  <si>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</si>
  <si>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</si>
  <si>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</si>
  <si>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</si>
  <si>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</si>
  <si>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</si>
  <si>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</si>
  <si>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</si>
  <si>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</si>
  <si>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</si>
  <si>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</si>
  <si>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</si>
  <si>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</si>
  <si>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</si>
  <si>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</si>
  <si>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</si>
  <si>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</si>
  <si>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</si>
  <si>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</si>
  <si>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</si>
  <si>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</si>
  <si>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</si>
  <si>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</si>
  <si>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</si>
  <si>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</si>
  <si>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</si>
  <si>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</si>
  <si>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</si>
  <si>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</si>
  <si>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</si>
  <si>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</si>
  <si>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</si>
  <si>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</si>
  <si>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</si>
  <si>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</si>
  <si>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</si>
  <si>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</si>
  <si>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</si>
  <si>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</si>
  <si>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</si>
  <si>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</si>
  <si>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</si>
  <si>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</si>
  <si>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</si>
  <si>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</si>
  <si>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</si>
  <si>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</si>
  <si>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</si>
  <si>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</si>
  <si>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</si>
  <si>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</si>
  <si>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</si>
  <si>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</si>
  <si>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</si>
  <si>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</si>
  <si>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</si>
  <si>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</si>
  <si>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</si>
  <si>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</si>
  <si>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</si>
  <si>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</si>
  <si>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</si>
  <si>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</si>
  <si>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</si>
  <si>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</si>
  <si>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</si>
  <si>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</si>
  <si>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</si>
  <si>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</si>
  <si>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</si>
  <si>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</si>
  <si>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</si>
  <si>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</si>
  <si>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</si>
  <si>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</si>
  <si>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</si>
  <si>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</si>
  <si>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</si>
  <si>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</si>
  <si>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</si>
  <si>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</si>
  <si>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</si>
  <si>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</si>
  <si>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</si>
  <si>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</si>
  <si>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</si>
  <si>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</si>
  <si>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</si>
  <si>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</si>
  <si>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</si>
  <si>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</si>
  <si>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</si>
  <si>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</si>
  <si>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</si>
  <si>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</si>
  <si>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</si>
  <si>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</si>
  <si>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</si>
  <si>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</si>
  <si>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</si>
  <si>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</si>
  <si>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</si>
  <si>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</si>
  <si>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</si>
  <si>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</si>
  <si>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</si>
  <si>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</si>
  <si>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</si>
  <si>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</si>
  <si>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</si>
  <si>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</si>
  <si>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</si>
  <si>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</si>
  <si>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</si>
  <si>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</si>
  <si>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</si>
  <si>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</si>
  <si>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</si>
  <si>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</si>
  <si>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</si>
  <si>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</si>
  <si>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</si>
  <si>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</si>
  <si>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</si>
  <si>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</si>
  <si>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</si>
  <si>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</si>
  <si>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</si>
  <si>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</si>
  <si>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</si>
  <si>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</si>
  <si>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</si>
  <si>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</si>
  <si>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</si>
  <si>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</si>
  <si>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</si>
  <si>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</si>
  <si>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</si>
  <si>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</si>
  <si>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</si>
  <si>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</si>
  <si>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</si>
  <si>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</si>
  <si>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</si>
  <si>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</si>
  <si>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</si>
  <si>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</si>
  <si>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</si>
  <si>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</si>
  <si>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</si>
  <si>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</si>
  <si>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</si>
  <si>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</si>
  <si>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</si>
  <si>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</si>
  <si>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</si>
  <si>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</si>
  <si>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</si>
  <si>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</si>
  <si>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</si>
  <si>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</si>
  <si>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</si>
  <si>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</si>
  <si>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</si>
  <si>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</si>
  <si>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</si>
  <si>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</si>
  <si>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</si>
  <si>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</si>
  <si>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</si>
  <si>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</si>
  <si>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</si>
  <si>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</si>
  <si>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</si>
  <si>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</si>
  <si>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</si>
  <si>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</si>
  <si>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</si>
  <si>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</si>
  <si>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</si>
  <si>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</si>
  <si>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</si>
  <si>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</si>
  <si>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</si>
  <si>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</si>
  <si>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</si>
  <si>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</si>
  <si>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</si>
  <si>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</si>
  <si>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</si>
  <si>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</si>
  <si>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</si>
  <si>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</si>
  <si>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</si>
  <si>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</si>
  <si>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</si>
  <si>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</si>
  <si>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</si>
  <si>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</si>
  <si>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</si>
  <si>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</si>
  <si>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</si>
  <si>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</si>
  <si>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</si>
  <si>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</si>
  <si>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</si>
  <si>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</si>
  <si>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</si>
  <si>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</si>
  <si>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</si>
  <si>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</si>
  <si>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</si>
  <si>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</si>
  <si>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</si>
  <si>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</si>
  <si>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</si>
  <si>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</si>
  <si>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</si>
  <si>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</si>
  <si>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</si>
  <si>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</si>
  <si>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</si>
  <si>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</si>
  <si>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</si>
  <si>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</si>
  <si>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</si>
  <si>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</si>
  <si>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</si>
  <si>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</si>
  <si>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</si>
  <si>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</si>
  <si>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</si>
  <si>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</si>
  <si>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</si>
  <si>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</si>
  <si>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</si>
  <si>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</si>
  <si>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</si>
  <si>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</si>
  <si>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</si>
  <si>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</si>
  <si>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</si>
  <si>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</si>
  <si>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</si>
  <si>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</si>
  <si>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</si>
  <si>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</si>
  <si>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</si>
  <si>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</si>
  <si>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</si>
  <si>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</si>
  <si>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</si>
  <si>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</si>
  <si>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</si>
  <si>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</si>
  <si>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</si>
  <si>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</si>
  <si>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</si>
  <si>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</si>
  <si>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</si>
  <si>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</si>
  <si>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</si>
  <si>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</si>
  <si>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</si>
  <si>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</si>
  <si>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</si>
  <si>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</si>
  <si>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</si>
  <si>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</si>
  <si>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</si>
  <si>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</si>
  <si>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</si>
  <si>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</si>
  <si>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</si>
  <si>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</si>
  <si>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</si>
  <si>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</si>
  <si>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</si>
  <si>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</si>
  <si>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</si>
  <si>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</si>
  <si>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</si>
  <si>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</si>
  <si>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</si>
  <si>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</si>
  <si>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</si>
  <si>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</si>
  <si>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</si>
  <si>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</si>
  <si>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</si>
  <si>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</si>
  <si>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</si>
  <si>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</si>
  <si>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</si>
  <si>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</si>
  <si>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</si>
  <si>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</si>
  <si>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</si>
  <si>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</si>
  <si>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</si>
  <si>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</si>
  <si>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</si>
  <si>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</si>
  <si>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</si>
  <si>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</si>
  <si>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</si>
  <si>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</si>
  <si>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</si>
  <si>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</si>
  <si>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</si>
  <si>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</si>
  <si>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</si>
  <si>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</si>
  <si>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</si>
  <si>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</si>
  <si>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</si>
  <si>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</si>
  <si>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</si>
  <si>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</si>
  <si>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</si>
  <si>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</si>
  <si>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</si>
  <si>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</si>
  <si>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</si>
  <si>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</si>
  <si>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</si>
  <si>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</si>
  <si>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</si>
  <si>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</si>
  <si>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</si>
  <si>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</si>
  <si>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</si>
  <si>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</si>
  <si>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</si>
  <si>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</si>
  <si>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</si>
  <si>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</si>
  <si>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</si>
  <si>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</si>
  <si>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</si>
  <si>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</si>
  <si>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</si>
  <si>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</si>
  <si>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</si>
  <si>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</si>
  <si>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</si>
  <si>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</si>
  <si>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</si>
  <si>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</si>
  <si>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</si>
  <si>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</si>
  <si>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</si>
  <si>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</si>
  <si>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</si>
  <si>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</si>
  <si>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</si>
  <si>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</si>
  <si>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</si>
  <si>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</si>
  <si>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</si>
  <si>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</si>
  <si>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</si>
  <si>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</si>
  <si>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</si>
  <si>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</si>
  <si>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</si>
  <si>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</si>
  <si>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</si>
  <si>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</si>
  <si>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</si>
  <si>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</si>
  <si>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</si>
  <si>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</si>
  <si>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</si>
  <si>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</si>
  <si>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</si>
  <si>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</si>
  <si>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</si>
  <si>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</si>
  <si>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</si>
  <si>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</si>
  <si>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</si>
  <si>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</si>
  <si>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</si>
  <si>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</si>
  <si>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</si>
  <si>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</si>
  <si>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</si>
  <si>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</si>
  <si>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</si>
  <si>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</si>
  <si>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</si>
  <si>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</si>
  <si>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</si>
  <si>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</si>
  <si>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</si>
  <si>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</si>
  <si>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</si>
  <si>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</si>
  <si>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</si>
  <si>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</si>
  <si>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</si>
  <si>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</si>
  <si>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</si>
  <si>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</si>
  <si>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</si>
  <si>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</si>
  <si>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</si>
  <si>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</si>
  <si>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</si>
  <si>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</si>
  <si>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</si>
  <si>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</si>
  <si>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</si>
  <si>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</si>
  <si>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</si>
  <si>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</si>
  <si>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</si>
  <si>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</si>
  <si>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</si>
  <si>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</si>
  <si>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</si>
  <si>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</si>
  <si>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</si>
  <si>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</si>
  <si>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</si>
  <si>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</si>
  <si>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</si>
  <si>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</si>
  <si>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</si>
  <si>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</si>
  <si>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</si>
  <si>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</si>
  <si>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</si>
  <si>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</si>
  <si>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</si>
  <si>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</si>
  <si>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</si>
  <si>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</si>
  <si>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</si>
  <si>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</si>
  <si>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</si>
  <si>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</si>
  <si>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</si>
  <si>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</si>
  <si>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</si>
  <si>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</si>
  <si>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</si>
  <si>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</si>
  <si>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</si>
  <si>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</si>
  <si>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</si>
  <si>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</si>
  <si>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</si>
  <si>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</si>
  <si>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</si>
  <si>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</si>
  <si>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</si>
  <si>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</si>
  <si>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</si>
  <si>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</si>
  <si>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</si>
  <si>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</si>
  <si>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</si>
  <si>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</si>
  <si>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</si>
  <si>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</si>
  <si>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</si>
  <si>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</si>
  <si>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</si>
  <si>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</si>
  <si>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</si>
  <si>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</si>
  <si>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</si>
  <si>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</si>
  <si>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</si>
  <si>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</si>
  <si>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</si>
  <si>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</si>
  <si>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</si>
  <si>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</si>
  <si>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</si>
  <si>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</si>
  <si>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</si>
  <si>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</si>
  <si>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</si>
  <si>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</si>
  <si>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</si>
  <si>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</si>
  <si>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</si>
  <si>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</si>
  <si>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</si>
  <si>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</si>
  <si>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</si>
  <si>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</si>
  <si>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</si>
  <si>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</si>
  <si>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</si>
  <si>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</si>
  <si>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</si>
  <si>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</si>
  <si>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</si>
  <si>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</si>
  <si>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</si>
  <si>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</si>
  <si>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</si>
  <si>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</si>
  <si>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</si>
  <si>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</si>
  <si>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</si>
  <si>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</si>
  <si>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</si>
  <si>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</si>
  <si>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</si>
  <si>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</si>
  <si>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</si>
  <si>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</si>
  <si>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</si>
  <si>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</si>
  <si>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</si>
  <si>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</si>
  <si>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</si>
  <si>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</si>
  <si>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</si>
  <si>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</si>
  <si>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</si>
  <si>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</si>
  <si>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</si>
  <si>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</si>
  <si>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</si>
  <si>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</si>
  <si>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</si>
  <si>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</si>
  <si>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</si>
  <si>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</si>
  <si>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</si>
  <si>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</si>
  <si>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</si>
  <si>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</si>
  <si>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</si>
  <si>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</si>
  <si>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</si>
  <si>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</si>
  <si>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</si>
  <si>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</si>
  <si>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</si>
  <si>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</si>
  <si>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</si>
  <si>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</si>
  <si>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</si>
  <si>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</si>
  <si>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</si>
  <si>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</si>
  <si>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</si>
  <si>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</si>
  <si>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</si>
  <si>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</si>
  <si>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</si>
  <si>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</si>
  <si>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</si>
  <si>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</si>
  <si>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</si>
  <si>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</si>
  <si>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</si>
  <si>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</si>
  <si>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</si>
  <si>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</si>
  <si>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</si>
  <si>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</si>
  <si>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</si>
  <si>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</si>
  <si>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</si>
  <si>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</si>
  <si>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</si>
  <si>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</si>
  <si>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</si>
  <si>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</si>
  <si>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</si>
  <si>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</si>
  <si>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</si>
  <si>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</si>
  <si>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</si>
  <si>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</si>
  <si>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</si>
  <si>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</si>
  <si>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</si>
  <si>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</si>
  <si>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</si>
  <si>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</si>
  <si>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</si>
  <si>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</si>
  <si>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</si>
  <si>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</si>
  <si>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</si>
  <si>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</si>
  <si>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</si>
  <si>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</si>
  <si>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</si>
  <si>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</si>
  <si>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</si>
  <si>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</si>
  <si>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</si>
  <si>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</si>
  <si>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</si>
  <si>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</si>
  <si>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</si>
  <si>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</si>
  <si>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</si>
  <si>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</si>
  <si>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</si>
  <si>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</si>
  <si>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</si>
  <si>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</si>
  <si>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</si>
  <si>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</si>
  <si>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</si>
  <si>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</si>
  <si>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</si>
  <si>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</si>
  <si>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</si>
  <si>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</si>
  <si>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</si>
  <si>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</si>
  <si>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</si>
  <si>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</si>
  <si>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</si>
  <si>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</si>
  <si>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</si>
  <si>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</si>
  <si>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</si>
  <si>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</si>
  <si>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</si>
  <si>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</si>
  <si>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</si>
  <si>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</si>
  <si>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</si>
  <si>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</si>
  <si>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</si>
  <si>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</si>
  <si>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</si>
  <si>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</si>
  <si>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</si>
  <si>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</si>
  <si>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</si>
  <si>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</si>
  <si>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</si>
  <si>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</si>
  <si>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</si>
  <si>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</si>
  <si>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</si>
  <si>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</si>
  <si>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</si>
  <si>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</si>
  <si>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</si>
  <si>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</si>
  <si>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</si>
  <si>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</si>
  <si>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</si>
  <si>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</si>
  <si>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</si>
  <si>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</si>
  <si>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</si>
  <si>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</si>
  <si>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</si>
  <si>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</si>
  <si>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</si>
  <si>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</si>
  <si>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</si>
  <si>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</si>
  <si>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</si>
  <si>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</si>
  <si>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</si>
  <si>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</si>
  <si>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</si>
  <si>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</si>
  <si>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</si>
  <si>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</si>
  <si>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</si>
  <si>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</si>
  <si>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</si>
  <si>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</si>
  <si>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</si>
  <si>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</si>
  <si>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</si>
  <si>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</si>
  <si>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</si>
  <si>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</si>
  <si>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</si>
  <si>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</si>
  <si>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</si>
  <si>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</si>
  <si>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</si>
  <si>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</si>
  <si>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</si>
  <si>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</si>
  <si>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</si>
  <si>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</si>
  <si>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</si>
  <si>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</si>
  <si>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</si>
  <si>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</si>
  <si>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</si>
  <si>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</si>
  <si>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</si>
  <si>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</si>
  <si>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</si>
  <si>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</si>
  <si>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</si>
  <si>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</si>
  <si>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</si>
  <si>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</si>
  <si>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</si>
  <si>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</si>
  <si>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</si>
  <si>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</si>
  <si>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</si>
  <si>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</si>
  <si>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</si>
  <si>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</si>
  <si>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</si>
  <si>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</si>
  <si>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</si>
  <si>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</si>
  <si>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</si>
  <si>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</si>
  <si>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</si>
  <si>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</si>
  <si>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</si>
  <si>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</si>
  <si>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</si>
  <si>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</si>
  <si>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</si>
  <si>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</si>
  <si>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</si>
  <si>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</si>
  <si>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</si>
  <si>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</si>
  <si>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</si>
  <si>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</si>
  <si>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</si>
  <si>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</si>
  <si>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</si>
  <si>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</si>
  <si>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</si>
  <si>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</si>
  <si>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</si>
  <si>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</si>
  <si>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</si>
  <si>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</si>
  <si>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</si>
  <si>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</si>
  <si>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</si>
  <si>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</si>
  <si>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</si>
  <si>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</si>
  <si>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</si>
  <si>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</si>
  <si>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</si>
  <si>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</si>
  <si>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</si>
  <si>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</si>
  <si>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</si>
  <si>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</si>
  <si>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</si>
  <si>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</si>
  <si>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</si>
  <si>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</si>
  <si>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</si>
  <si>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</si>
  <si>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</si>
  <si>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</si>
  <si>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</si>
  <si>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</si>
  <si>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</si>
  <si>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</si>
  <si>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</si>
  <si>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</si>
  <si>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</si>
  <si>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</si>
  <si>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</si>
  <si>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</si>
  <si>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</si>
  <si>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</si>
  <si>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</si>
  <si>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</si>
  <si>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</si>
  <si>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</si>
  <si>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</si>
  <si>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</si>
  <si>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</si>
  <si>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</si>
  <si>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</si>
  <si>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</si>
  <si>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</si>
  <si>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</si>
  <si>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</si>
  <si>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</si>
  <si>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</si>
  <si>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</si>
  <si>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</si>
  <si>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</si>
  <si>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</si>
  <si>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</si>
  <si>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</si>
  <si>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</si>
  <si>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</si>
  <si>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</si>
  <si>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</si>
  <si>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</si>
  <si>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</si>
  <si>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</si>
  <si>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</si>
  <si>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</si>
  <si>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</si>
  <si>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</si>
  <si>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</si>
  <si>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</si>
  <si>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</si>
  <si>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</si>
  <si>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</si>
  <si>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</si>
  <si>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</si>
  <si>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</si>
  <si>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</si>
  <si>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</si>
  <si>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</si>
  <si>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</si>
  <si>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</si>
  <si>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</si>
  <si>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</si>
  <si>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</si>
  <si>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</si>
  <si>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</si>
  <si>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</si>
  <si>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</si>
  <si>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</si>
  <si>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</si>
  <si>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</si>
  <si>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</si>
  <si>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</si>
  <si>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</si>
  <si>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</si>
  <si>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</si>
  <si>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</si>
  <si>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</si>
  <si>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</si>
  <si>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</si>
  <si>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</si>
  <si>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</si>
  <si>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</si>
  <si>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</si>
  <si>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</si>
  <si>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</si>
  <si>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</si>
  <si>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</si>
  <si>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</si>
  <si>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</si>
  <si>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</si>
  <si>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</si>
  <si>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</si>
  <si>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</si>
  <si>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</si>
  <si>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</si>
  <si>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</si>
  <si>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</si>
  <si>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</si>
  <si>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</si>
  <si>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</si>
  <si>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</si>
  <si>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</si>
  <si>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</si>
  <si>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</si>
  <si>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</si>
  <si>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</si>
  <si>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</si>
  <si>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</si>
  <si>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</si>
  <si>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</si>
  <si>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</si>
  <si>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</si>
  <si>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</si>
  <si>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</si>
  <si>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</si>
  <si>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</si>
  <si>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</si>
  <si>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</si>
  <si>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</si>
  <si>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</si>
  <si>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</si>
  <si>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</si>
  <si>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</si>
  <si>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</si>
  <si>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</si>
  <si>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</si>
  <si>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</si>
  <si>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</si>
  <si>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</si>
  <si>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</si>
  <si>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</si>
  <si>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</si>
  <si>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</si>
  <si>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</si>
  <si>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</si>
  <si>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</si>
  <si>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</si>
  <si>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</si>
  <si>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</si>
  <si>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</si>
  <si>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</si>
  <si>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</si>
  <si>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</si>
  <si>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</si>
  <si>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</si>
  <si>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</si>
  <si>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</si>
  <si>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</si>
  <si>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</si>
  <si>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</si>
  <si>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</si>
  <si>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</si>
  <si>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</si>
  <si>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</si>
  <si>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</si>
  <si>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</si>
  <si>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</si>
  <si>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</si>
  <si>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</si>
  <si>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</si>
  <si>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</si>
  <si>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</si>
  <si>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</si>
  <si>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</si>
  <si>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</si>
  <si>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</si>
  <si>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</si>
  <si>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</si>
  <si>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</si>
  <si>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</si>
  <si>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</si>
  <si>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</si>
  <si>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</si>
  <si>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</si>
  <si>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</si>
  <si>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</si>
  <si>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</si>
  <si>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</si>
  <si>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</si>
  <si>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</si>
  <si>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</si>
  <si>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</si>
  <si>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</si>
  <si>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</si>
  <si>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</si>
  <si>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</si>
  <si>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</si>
  <si>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</si>
  <si>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</si>
  <si>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</si>
  <si>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</si>
  <si>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</si>
  <si>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</si>
  <si>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</si>
  <si>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</si>
  <si>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</si>
  <si>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</si>
  <si>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</si>
  <si>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</si>
  <si>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</si>
  <si>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</si>
  <si>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</si>
  <si>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</si>
  <si>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</si>
  <si>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</si>
  <si>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</si>
  <si>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</si>
  <si>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</si>
  <si>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</si>
  <si>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</si>
  <si>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</si>
  <si>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</si>
  <si>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</si>
  <si>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</si>
  <si>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</si>
  <si>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</si>
  <si>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</si>
  <si>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</si>
  <si>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</si>
  <si>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</si>
  <si>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</si>
  <si>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</si>
  <si>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</si>
  <si>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</si>
  <si>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</si>
  <si>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</si>
  <si>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</si>
  <si>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</si>
  <si>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</si>
  <si>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</si>
  <si>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</si>
  <si>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</si>
  <si>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</si>
  <si>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</si>
  <si>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</si>
  <si>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</si>
  <si>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</si>
  <si>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</si>
  <si>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</si>
  <si>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</si>
  <si>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</si>
  <si>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</si>
  <si>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</si>
  <si>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</si>
  <si>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</si>
  <si>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</si>
  <si>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</si>
  <si>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</si>
  <si>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</si>
  <si>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</si>
  <si>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</si>
  <si>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</si>
  <si>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</si>
  <si>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</si>
  <si>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</si>
  <si>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</si>
  <si>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</si>
  <si>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</si>
  <si>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</si>
  <si>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</si>
  <si>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</si>
  <si>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</si>
  <si>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</si>
  <si>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</si>
  <si>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</si>
  <si>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</si>
  <si>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</si>
  <si>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</si>
  <si>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</si>
  <si>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</si>
  <si>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</si>
  <si>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</si>
  <si>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</si>
  <si>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</si>
  <si>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</si>
  <si>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</si>
  <si>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</si>
  <si>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</si>
  <si>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</si>
  <si>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</si>
  <si>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</si>
  <si>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</si>
  <si>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</si>
  <si>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</si>
  <si>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</si>
  <si>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</si>
  <si>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</si>
  <si>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</si>
  <si>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</si>
  <si>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</si>
  <si>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</si>
  <si>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</si>
  <si>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</si>
  <si>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</si>
  <si>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</si>
  <si>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</si>
  <si>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</si>
  <si>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</si>
  <si>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</si>
  <si>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</si>
  <si>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</si>
  <si>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</si>
  <si>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</si>
  <si>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</si>
  <si>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</si>
  <si>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</si>
  <si>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</si>
  <si>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</si>
  <si>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</si>
  <si>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</si>
  <si>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</si>
  <si>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</si>
  <si>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</si>
  <si>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</si>
  <si>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</si>
  <si>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</si>
  <si>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</si>
  <si>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</si>
  <si>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</si>
  <si>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</si>
  <si>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</si>
  <si>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</si>
  <si>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</si>
  <si>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</si>
  <si>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</si>
  <si>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</si>
  <si>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</si>
  <si>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</si>
  <si>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</si>
  <si>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</si>
  <si>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</si>
  <si>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</si>
  <si>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</si>
  <si>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</si>
  <si>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</si>
  <si>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</si>
  <si>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</si>
  <si>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</si>
  <si>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</si>
  <si>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</si>
  <si>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</si>
  <si>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</si>
  <si>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</si>
  <si>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</si>
  <si>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</si>
  <si>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</si>
  <si>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</si>
  <si>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</si>
  <si>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</si>
  <si>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</si>
  <si>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</si>
  <si>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</si>
  <si>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</si>
  <si>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</si>
  <si>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</si>
  <si>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</si>
  <si>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</si>
  <si>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</si>
  <si>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</si>
  <si>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</si>
  <si>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</si>
  <si>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</si>
  <si>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</si>
  <si>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</si>
  <si>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</si>
  <si>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</si>
  <si>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</si>
  <si>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</si>
  <si>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</si>
  <si>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</si>
  <si>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</si>
  <si>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</si>
  <si>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</si>
  <si>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</si>
  <si>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</si>
  <si>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</si>
  <si>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</si>
  <si>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</si>
  <si>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</si>
  <si>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</si>
  <si>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</si>
  <si>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</si>
  <si>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</si>
  <si>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</si>
  <si>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</si>
  <si>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</si>
  <si>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</si>
  <si>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</si>
  <si>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</si>
  <si>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</si>
  <si>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</si>
  <si>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</si>
  <si>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</si>
  <si>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</si>
  <si>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</si>
  <si>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</si>
  <si>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</si>
  <si>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</si>
  <si>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</si>
  <si>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</si>
  <si>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</si>
  <si>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</si>
  <si>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</si>
  <si>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</si>
  <si>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</si>
  <si>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</si>
  <si>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</si>
  <si>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</si>
  <si>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</si>
  <si>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</si>
  <si>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</si>
  <si>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</si>
  <si>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</si>
  <si>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</si>
  <si>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</si>
  <si>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</si>
  <si>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</si>
  <si>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</si>
  <si>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</si>
  <si>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</si>
  <si>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</si>
  <si>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</si>
  <si>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</si>
  <si>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</si>
  <si>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</si>
  <si>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</si>
  <si>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</si>
  <si>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</si>
  <si>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</si>
  <si>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</si>
  <si>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</si>
  <si>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</si>
  <si>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</si>
  <si>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</si>
  <si>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</si>
  <si>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</si>
  <si>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</si>
  <si>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</si>
  <si>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</si>
  <si>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</si>
  <si>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</si>
  <si>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</si>
  <si>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</si>
  <si>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</si>
  <si>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</si>
  <si>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</si>
  <si>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</si>
  <si>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</si>
  <si>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</si>
  <si>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</si>
  <si>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</si>
  <si>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</si>
  <si>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</si>
  <si>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</si>
  <si>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</si>
  <si>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</si>
  <si>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</si>
  <si>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</si>
  <si>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</si>
  <si>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</si>
  <si>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</si>
  <si>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</si>
  <si>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</si>
  <si>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</si>
  <si>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</si>
  <si>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</si>
  <si>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</si>
  <si>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</si>
  <si>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</si>
  <si>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</si>
  <si>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</si>
  <si>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</si>
  <si>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</si>
  <si>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</si>
  <si>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</si>
  <si>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</si>
  <si>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</si>
  <si>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</si>
  <si>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</si>
  <si>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</si>
  <si>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</si>
  <si>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</si>
  <si>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</si>
  <si>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</si>
  <si>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</si>
  <si>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</si>
  <si>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</si>
  <si>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</si>
  <si>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</si>
  <si>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</si>
  <si>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</si>
  <si>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</si>
  <si>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</si>
  <si>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</si>
  <si>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</si>
  <si>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</si>
  <si>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</si>
  <si>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</si>
  <si>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</si>
  <si>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</si>
  <si>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</si>
  <si>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</si>
  <si>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</si>
  <si>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</si>
  <si>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</si>
  <si>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</si>
  <si>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</si>
  <si>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</si>
  <si>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</si>
  <si>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</si>
  <si>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</si>
  <si>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</si>
  <si>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</si>
  <si>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</si>
  <si>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</si>
  <si>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</si>
  <si>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</si>
  <si>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</si>
  <si>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</si>
  <si>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</si>
  <si>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</si>
  <si>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</si>
  <si>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</si>
  <si>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</si>
  <si>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</si>
  <si>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</si>
  <si>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</si>
  <si>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</si>
  <si>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</si>
  <si>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</si>
  <si>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</si>
  <si>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</si>
  <si>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</si>
  <si>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</si>
  <si>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</si>
  <si>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</si>
  <si>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</si>
  <si>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</si>
  <si>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</si>
  <si>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</si>
  <si>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</si>
  <si>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</si>
  <si>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</si>
  <si>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</si>
  <si>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</si>
  <si>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</si>
  <si>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</si>
  <si>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</si>
  <si>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</si>
  <si>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</si>
  <si>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</si>
  <si>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</si>
  <si>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</si>
  <si>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</si>
  <si>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</si>
  <si>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</si>
  <si>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</si>
  <si>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</si>
  <si>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</si>
  <si>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</si>
  <si>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</si>
  <si>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</si>
  <si>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</si>
  <si>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</si>
  <si>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</si>
  <si>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</si>
  <si>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</si>
  <si>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</si>
  <si>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</si>
  <si>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</si>
  <si>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</si>
  <si>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</si>
  <si>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</si>
  <si>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</si>
  <si>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</si>
  <si>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</si>
  <si>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</si>
  <si>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</si>
  <si>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</si>
  <si>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</si>
  <si>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</si>
  <si>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</si>
  <si>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</si>
  <si>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</si>
  <si>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</si>
  <si>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</si>
  <si>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</si>
  <si>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</si>
  <si>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</si>
  <si>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</si>
  <si>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</si>
  <si>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</si>
  <si>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</si>
  <si>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</si>
  <si>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</si>
  <si>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</si>
  <si>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</si>
  <si>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</si>
  <si>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</si>
  <si>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</si>
  <si>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</si>
  <si>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</si>
  <si>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</si>
  <si>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</si>
  <si>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</si>
  <si>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</si>
  <si>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</si>
  <si>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</si>
  <si>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</si>
  <si>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</si>
  <si>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</si>
  <si>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</si>
  <si>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</si>
  <si>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</si>
  <si>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</si>
  <si>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</si>
  <si>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</si>
  <si>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</si>
  <si>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</si>
  <si>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</si>
  <si>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</si>
  <si>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</si>
  <si>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</si>
  <si>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</si>
  <si>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</si>
  <si>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</si>
  <si>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</si>
  <si>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</si>
  <si>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</si>
  <si>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</si>
  <si>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</si>
  <si>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</si>
  <si>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</si>
  <si>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</si>
  <si>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</si>
  <si>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</si>
  <si>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</si>
  <si>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</si>
  <si>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</si>
  <si>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</si>
  <si>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</si>
  <si>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</si>
  <si>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</si>
  <si>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</si>
  <si>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</si>
  <si>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</si>
  <si>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</si>
  <si>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</si>
  <si>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</si>
  <si>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</si>
  <si>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</si>
  <si>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</si>
  <si>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</si>
  <si>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</si>
  <si>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</si>
  <si>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</si>
  <si>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</si>
  <si>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</si>
  <si>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</si>
  <si>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</si>
  <si>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</si>
  <si>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</si>
  <si>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</si>
  <si>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</si>
  <si>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</si>
  <si>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</si>
  <si>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</si>
  <si>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</si>
  <si>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</si>
  <si>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</si>
  <si>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</si>
  <si>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</si>
  <si>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</si>
  <si>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</si>
  <si>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</si>
  <si>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</si>
  <si>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</si>
  <si>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</si>
  <si>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</si>
  <si>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</si>
  <si>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</si>
  <si>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</si>
  <si>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</si>
  <si>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</si>
  <si>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</si>
  <si>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</si>
  <si>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</si>
  <si>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</si>
  <si>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</si>
  <si>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</si>
  <si>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</si>
  <si>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</si>
  <si>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</si>
  <si>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</si>
  <si>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</si>
  <si>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</si>
  <si>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</si>
  <si>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</si>
  <si>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</si>
  <si>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</si>
  <si>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</si>
  <si>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</si>
  <si>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</si>
  <si>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</si>
  <si>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</si>
  <si>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</si>
  <si>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</si>
  <si>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</si>
  <si>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</si>
  <si>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</si>
  <si>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</si>
  <si>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</si>
  <si>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</si>
  <si>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</si>
  <si>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</si>
  <si>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</si>
  <si>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</si>
  <si>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</si>
  <si>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</si>
  <si>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</si>
  <si>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</si>
  <si>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</si>
  <si>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</si>
  <si>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</si>
  <si>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</si>
  <si>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</si>
  <si>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</si>
  <si>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</si>
  <si>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</si>
  <si>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</si>
  <si>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</si>
  <si>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</si>
  <si>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</si>
  <si>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</si>
  <si>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</si>
  <si>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</si>
  <si>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</si>
  <si>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</si>
  <si>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</si>
  <si>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</si>
  <si>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</si>
  <si>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</si>
  <si>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</si>
  <si>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</si>
  <si>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</si>
  <si>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</si>
  <si>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</si>
  <si>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</si>
  <si>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</si>
  <si>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</si>
  <si>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</si>
  <si>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</si>
  <si>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</si>
  <si>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</si>
  <si>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</si>
  <si>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</si>
  <si>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</si>
  <si>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</si>
  <si>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</si>
  <si>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</si>
  <si>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</si>
  <si>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</si>
  <si>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</si>
  <si>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</si>
  <si>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</si>
  <si>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</si>
  <si>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</si>
  <si>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</si>
  <si>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</si>
  <si>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</si>
  <si>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</si>
  <si>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</si>
  <si>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</si>
  <si>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</si>
  <si>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</si>
  <si>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</si>
  <si>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</si>
  <si>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</si>
  <si>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</si>
  <si>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</si>
  <si>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</si>
  <si>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</si>
  <si>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</si>
  <si>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</si>
  <si>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</si>
  <si>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</si>
  <si>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</si>
  <si>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</si>
  <si>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</si>
  <si>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</si>
  <si>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</si>
  <si>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</si>
  <si>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</si>
  <si>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</si>
  <si>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</si>
  <si>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</si>
  <si>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</si>
  <si>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</si>
  <si>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</si>
  <si>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</si>
  <si>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</si>
  <si>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</si>
  <si>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</si>
  <si>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</si>
  <si>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</si>
  <si>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</si>
  <si>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</si>
  <si>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</si>
  <si>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</si>
  <si>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</si>
  <si>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</si>
  <si>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</si>
  <si>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</si>
  <si>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</si>
  <si>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</si>
  <si>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</si>
  <si>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</si>
  <si>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</si>
  <si>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</si>
  <si>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</si>
  <si>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</si>
  <si>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</si>
  <si>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</si>
  <si>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</si>
  <si>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</si>
  <si>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</si>
  <si>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</si>
  <si>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</si>
  <si>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</si>
  <si>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</si>
  <si>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</si>
  <si>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</si>
  <si>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</si>
  <si>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</si>
  <si>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</si>
  <si>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</si>
  <si>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</si>
  <si>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</si>
  <si>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</si>
  <si>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</si>
  <si>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</si>
  <si>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</si>
  <si>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</si>
  <si>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</si>
  <si>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</si>
  <si>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</si>
  <si>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</si>
  <si>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</si>
  <si>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</si>
  <si>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</si>
  <si>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</si>
  <si>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</si>
  <si>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</si>
  <si>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</si>
  <si>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</si>
  <si>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</si>
  <si>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</si>
  <si>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</si>
  <si>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</si>
  <si>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</si>
  <si>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</si>
  <si>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</si>
  <si>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</si>
  <si>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</si>
  <si>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</si>
  <si>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</si>
  <si>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</si>
  <si>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</si>
  <si>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</si>
  <si>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</si>
  <si>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</si>
  <si>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</si>
  <si>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</si>
  <si>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</si>
  <si>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</si>
  <si>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</si>
  <si>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</si>
  <si>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</si>
  <si>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</si>
  <si>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</si>
  <si>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</si>
  <si>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</si>
  <si>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</si>
  <si>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</si>
  <si>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</si>
  <si>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</si>
  <si>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</si>
  <si>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</si>
  <si>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</si>
  <si>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</si>
  <si>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</si>
  <si>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</si>
  <si>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</si>
  <si>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</si>
  <si>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</si>
  <si>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</si>
  <si>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</si>
  <si>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</si>
  <si>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</si>
  <si>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</si>
  <si>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</si>
  <si>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</si>
  <si>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</si>
  <si>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</si>
  <si>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</si>
  <si>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</si>
  <si>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</si>
  <si>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</si>
  <si>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</si>
  <si>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</si>
  <si>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</si>
  <si>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</si>
  <si>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</si>
  <si>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</si>
  <si>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</si>
  <si>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</si>
  <si>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</si>
  <si>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</si>
  <si>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</si>
  <si>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</si>
  <si>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</si>
  <si>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</si>
  <si>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</si>
  <si>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</si>
  <si>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</si>
  <si>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</si>
  <si>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</si>
  <si>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</si>
  <si>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</si>
  <si>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</si>
  <si>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</si>
  <si>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</si>
  <si>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</si>
  <si>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</si>
  <si>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</si>
  <si>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</si>
  <si>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</si>
  <si>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</si>
  <si>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</si>
  <si>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</si>
  <si>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</si>
  <si>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</si>
  <si>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</si>
  <si>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</si>
  <si>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</si>
  <si>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</si>
  <si>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</si>
  <si>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</si>
  <si>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</si>
  <si>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</si>
  <si>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</si>
  <si>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</si>
  <si>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</si>
  <si>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</si>
  <si>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</si>
  <si>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</si>
  <si>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</si>
  <si>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</si>
  <si>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</si>
  <si>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</si>
  <si>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</si>
  <si>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</si>
  <si>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</si>
  <si>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</si>
  <si>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</si>
  <si>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</si>
  <si>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</si>
  <si>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</si>
  <si>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</si>
  <si>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</si>
  <si>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</si>
  <si>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</si>
  <si>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</si>
  <si>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</si>
  <si>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</si>
  <si>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</si>
  <si>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</si>
  <si>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</si>
  <si>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</si>
  <si>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</si>
  <si>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</si>
  <si>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</si>
  <si>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</si>
  <si>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</si>
  <si>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</si>
  <si>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</si>
  <si>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</si>
  <si>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</si>
  <si>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</si>
  <si>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</si>
  <si>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</si>
  <si>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</si>
  <si>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</si>
  <si>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</si>
  <si>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</si>
  <si>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</si>
  <si>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</si>
  <si>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</si>
  <si>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</si>
  <si>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</si>
  <si>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</si>
  <si>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</si>
  <si>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</si>
  <si>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</si>
  <si>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</si>
  <si>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</si>
  <si>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</si>
  <si>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</si>
  <si>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</si>
  <si>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</si>
  <si>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</si>
  <si>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</si>
  <si>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</si>
  <si>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</si>
  <si>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</si>
  <si>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</si>
  <si>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</si>
  <si>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</si>
  <si>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</si>
  <si>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</si>
  <si>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</si>
  <si>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</si>
  <si>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</si>
  <si>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</si>
  <si>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</si>
  <si>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</si>
  <si>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</si>
  <si>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</si>
  <si>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</si>
  <si>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</si>
  <si>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</si>
  <si>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</si>
  <si>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</si>
  <si>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</si>
  <si>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</si>
  <si>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</si>
  <si>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</si>
  <si>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</si>
  <si>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</si>
  <si>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</si>
  <si>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</si>
  <si>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</si>
  <si>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</si>
  <si>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</si>
  <si>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</si>
  <si>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</si>
  <si>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</si>
  <si>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</si>
  <si>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</si>
  <si>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</si>
  <si>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</si>
  <si>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</si>
  <si>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</si>
  <si>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</si>
  <si>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</si>
  <si>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</si>
  <si>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</si>
  <si>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</si>
  <si>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</si>
  <si>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</si>
  <si>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</si>
  <si>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</si>
  <si>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</si>
  <si>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</si>
  <si>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</si>
  <si>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</si>
  <si>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</si>
  <si>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</si>
  <si>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</si>
  <si>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</si>
  <si>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</si>
  <si>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</si>
  <si>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</si>
  <si>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</si>
  <si>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</si>
  <si>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</si>
  <si>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</si>
  <si>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</si>
  <si>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</si>
  <si>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</si>
  <si>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</si>
  <si>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</si>
  <si>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</si>
  <si>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</si>
  <si>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</si>
  <si>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</si>
  <si>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</si>
  <si>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</si>
  <si>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</si>
  <si>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</si>
  <si>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</si>
  <si>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</si>
  <si>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</si>
  <si>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</si>
  <si>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</si>
  <si>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</si>
  <si>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</si>
  <si>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</si>
  <si>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</si>
  <si>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</si>
  <si>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</si>
  <si>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</si>
  <si>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</si>
  <si>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</si>
  <si>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</si>
  <si>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</si>
  <si>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</si>
  <si>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</si>
  <si>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</si>
  <si>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</si>
  <si>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</si>
  <si>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</si>
  <si>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</si>
  <si>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</si>
  <si>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</si>
  <si>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</si>
  <si>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</si>
  <si>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</si>
  <si>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</si>
  <si>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</si>
  <si>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</si>
  <si>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</si>
  <si>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</si>
  <si>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</si>
  <si>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</si>
  <si>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</si>
  <si>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</si>
  <si>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</si>
  <si>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</si>
  <si>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</si>
  <si>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</si>
  <si>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</si>
  <si>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</si>
  <si>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</si>
  <si>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</si>
  <si>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</si>
  <si>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</si>
  <si>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</si>
  <si>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</si>
  <si>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</si>
  <si>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</si>
  <si>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</si>
  <si>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</si>
  <si>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</si>
  <si>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</si>
  <si>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</si>
  <si>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</si>
  <si>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</si>
  <si>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</si>
  <si>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</si>
  <si>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</si>
  <si>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</si>
  <si>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</si>
  <si>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</si>
  <si>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</si>
  <si>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</si>
  <si>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</si>
  <si>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</si>
  <si>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</si>
  <si>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</si>
  <si>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</si>
  <si>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</si>
  <si>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</si>
  <si>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</si>
  <si>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</si>
  <si>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</si>
  <si>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</si>
  <si>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</si>
  <si>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</si>
  <si>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</si>
  <si>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</si>
  <si>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</si>
  <si>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</si>
  <si>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</si>
  <si>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</si>
  <si>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</si>
  <si>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</si>
  <si>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</si>
  <si>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</si>
  <si>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</si>
  <si>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</si>
  <si>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</si>
  <si>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</si>
  <si>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</si>
  <si>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</si>
  <si>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</si>
  <si>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</si>
  <si>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</si>
  <si>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</si>
  <si>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</si>
  <si>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</si>
  <si>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</si>
  <si>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</si>
  <si>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</si>
  <si>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</si>
  <si>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</si>
  <si>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</si>
  <si>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</si>
  <si>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</si>
  <si>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</si>
  <si>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</si>
  <si>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</si>
  <si>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</si>
  <si>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</si>
  <si>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</si>
  <si>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</si>
  <si>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</si>
  <si>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</si>
  <si>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</si>
  <si>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</si>
  <si>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</si>
  <si>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</si>
  <si>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</si>
  <si>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</si>
  <si>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</si>
  <si>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</si>
  <si>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</si>
  <si>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</si>
  <si>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</si>
  <si>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</si>
  <si>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</si>
  <si>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</si>
  <si>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</si>
  <si>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</si>
  <si>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</si>
  <si>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</si>
  <si>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</si>
  <si>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</si>
  <si>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</si>
  <si>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</si>
  <si>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</si>
  <si>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</si>
  <si>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</si>
  <si>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</si>
  <si>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</si>
  <si>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</si>
  <si>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</si>
  <si>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</si>
  <si>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</si>
  <si>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</si>
  <si>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</si>
  <si>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</si>
  <si>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</si>
  <si>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</si>
  <si>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</si>
  <si>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</si>
  <si>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</si>
  <si>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</si>
  <si>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</si>
  <si>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</si>
  <si>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</si>
  <si>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</si>
  <si>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</si>
  <si>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</si>
  <si>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</si>
  <si>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</si>
  <si>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</si>
  <si>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</si>
  <si>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</si>
  <si>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</si>
  <si>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</si>
  <si>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</si>
  <si>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</si>
  <si>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</si>
  <si>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</si>
  <si>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</si>
  <si>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</si>
  <si>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</si>
  <si>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</si>
  <si>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</si>
  <si>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</si>
  <si>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</si>
  <si>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</si>
  <si>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</si>
  <si>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</si>
  <si>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</si>
  <si>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</si>
  <si>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</si>
  <si>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</si>
  <si>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</si>
  <si>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</si>
  <si>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</si>
  <si>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</si>
  <si>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</si>
  <si>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</si>
  <si>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</si>
  <si>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</si>
  <si>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</si>
  <si>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</si>
  <si>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</si>
  <si>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</si>
  <si>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</si>
  <si>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</si>
  <si>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</si>
  <si>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</si>
  <si>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</si>
  <si>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</si>
  <si>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</si>
  <si>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</si>
  <si>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</si>
  <si>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</si>
  <si>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</si>
  <si>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</si>
  <si>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</si>
  <si>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</si>
  <si>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</si>
  <si>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</si>
  <si>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</si>
  <si>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</si>
  <si>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</si>
  <si>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</si>
  <si>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</si>
  <si>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</si>
  <si>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</si>
  <si>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</si>
  <si>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</si>
  <si>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</si>
  <si>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</si>
  <si>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</si>
  <si>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</si>
  <si>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</si>
  <si>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</si>
  <si>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</si>
  <si>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</si>
  <si>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</si>
  <si>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</si>
  <si>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</si>
  <si>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</si>
  <si>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</si>
  <si>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</si>
  <si>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</si>
  <si>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</si>
  <si>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</si>
  <si>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</si>
  <si>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</si>
  <si>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</si>
  <si>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</si>
  <si>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</si>
  <si>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</si>
  <si>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</si>
  <si>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</si>
  <si>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</si>
  <si>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</si>
  <si>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</si>
  <si>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</si>
  <si>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</si>
  <si>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</si>
  <si>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</si>
  <si>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</si>
  <si>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</si>
  <si>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</si>
  <si>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</si>
  <si>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</si>
  <si>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</si>
  <si>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</si>
  <si>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</si>
  <si>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</si>
  <si>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</si>
  <si>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</si>
  <si>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</si>
  <si>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</si>
  <si>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</si>
  <si>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</si>
  <si>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</si>
  <si>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</si>
  <si>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</si>
  <si>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</si>
  <si>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</si>
  <si>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</si>
  <si>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</si>
  <si>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</si>
  <si>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</si>
  <si>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</si>
  <si>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</si>
  <si>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</si>
  <si>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</si>
  <si>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</si>
  <si>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</si>
  <si>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</si>
  <si>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</si>
  <si>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</si>
  <si>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</si>
  <si>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</si>
  <si>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</si>
  <si>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</si>
  <si>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</si>
  <si>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</si>
  <si>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</si>
  <si>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</si>
  <si>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</si>
  <si>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</si>
  <si>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</si>
  <si>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</si>
  <si>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</si>
  <si>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</si>
  <si>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</si>
  <si>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</si>
  <si>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</si>
  <si>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</si>
  <si>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</si>
  <si>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</si>
  <si>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</si>
  <si>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</si>
  <si>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</si>
  <si>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</si>
  <si>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</si>
  <si>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</si>
  <si>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</si>
  <si>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</si>
  <si>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</si>
  <si>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</si>
  <si>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</si>
  <si>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</si>
  <si>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</si>
  <si>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</si>
  <si>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</si>
  <si>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</si>
  <si>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</si>
  <si>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</si>
  <si>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</si>
  <si>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</si>
  <si>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</si>
  <si>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</si>
  <si>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</si>
  <si>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</si>
  <si>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</si>
  <si>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</si>
  <si>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</si>
  <si>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</si>
  <si>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</si>
  <si>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</si>
  <si>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</si>
  <si>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</si>
  <si>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</si>
  <si>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</si>
  <si>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</si>
  <si>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</si>
  <si>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</si>
  <si>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</si>
  <si>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</si>
  <si>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</si>
  <si>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</si>
  <si>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</si>
  <si>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</si>
  <si>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</si>
  <si>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</si>
  <si>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</si>
  <si>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</si>
  <si>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</si>
  <si>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</si>
  <si>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</si>
  <si>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</si>
  <si>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</si>
  <si>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</si>
  <si>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</si>
  <si>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</si>
  <si>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</si>
  <si>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</si>
  <si>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</si>
  <si>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</si>
  <si>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</si>
  <si>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</si>
  <si>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</si>
  <si>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</si>
  <si>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</si>
  <si>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</si>
  <si>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</si>
  <si>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</si>
  <si>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</si>
  <si>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</si>
  <si>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</si>
  <si>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</si>
  <si>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</si>
  <si>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</si>
  <si>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</si>
  <si>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</si>
  <si>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</si>
  <si>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</si>
  <si>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</si>
  <si>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</si>
  <si>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</si>
  <si>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</si>
  <si>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</si>
  <si>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</si>
  <si>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</si>
  <si>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</si>
  <si>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</si>
  <si>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</si>
  <si>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</si>
  <si>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</si>
  <si>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</si>
  <si>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</si>
  <si>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</si>
  <si>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</si>
  <si>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</si>
  <si>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</si>
  <si>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</si>
  <si>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</si>
  <si>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</si>
  <si>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</si>
  <si>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</si>
  <si>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</si>
  <si>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</si>
  <si>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</si>
  <si>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</si>
  <si>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</si>
  <si>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</si>
  <si>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</si>
  <si>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</si>
  <si>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</si>
  <si>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</si>
  <si>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</si>
  <si>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</si>
  <si>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</si>
  <si>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</si>
  <si>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</si>
  <si>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</si>
  <si>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</si>
  <si>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</si>
  <si>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</si>
  <si>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</si>
  <si>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</si>
  <si>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</si>
  <si>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</si>
  <si>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</si>
  <si>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</si>
  <si>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</si>
  <si>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</si>
  <si>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</si>
  <si>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</si>
  <si>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</si>
  <si>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</si>
  <si>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</si>
  <si>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</si>
  <si>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</si>
  <si>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</si>
  <si>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</si>
  <si>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</si>
  <si>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</si>
  <si>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</si>
  <si>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</si>
  <si>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</si>
  <si>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</si>
  <si>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</si>
  <si>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</si>
  <si>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</si>
  <si>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</si>
  <si>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</si>
  <si>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</si>
  <si>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</si>
  <si>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</si>
  <si>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</si>
  <si>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</si>
  <si>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</si>
  <si>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</si>
  <si>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</si>
  <si>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</si>
  <si>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</si>
  <si>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</si>
  <si>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</si>
  <si>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</si>
  <si>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</si>
  <si>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</si>
  <si>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</si>
  <si>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</si>
  <si>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</si>
  <si>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</si>
  <si>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</si>
  <si>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</si>
  <si>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</si>
  <si>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</si>
  <si>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</si>
  <si>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</si>
  <si>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</si>
  <si>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</si>
  <si>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</si>
  <si>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</si>
  <si>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</si>
  <si>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</si>
  <si>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</si>
  <si>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</si>
  <si>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</si>
  <si>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</si>
  <si>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</si>
  <si>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</si>
  <si>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</si>
  <si>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</si>
  <si>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</si>
  <si>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</si>
  <si>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</si>
  <si>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</si>
  <si>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</si>
  <si>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</si>
  <si>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</si>
  <si>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</si>
  <si>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</si>
  <si>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</si>
  <si>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</si>
  <si>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</si>
  <si>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</si>
  <si>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</si>
  <si>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</si>
  <si>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</si>
  <si>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</si>
  <si>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</si>
  <si>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</si>
  <si>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</si>
  <si>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</si>
  <si>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</si>
  <si>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</si>
  <si>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</si>
  <si>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</si>
  <si>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</si>
  <si>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</si>
  <si>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</si>
  <si>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</si>
  <si>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</si>
  <si>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</si>
  <si>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</si>
  <si>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</si>
  <si>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</si>
  <si>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</si>
  <si>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</si>
  <si>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</si>
  <si>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</si>
  <si>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</si>
  <si>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</si>
  <si>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</si>
  <si>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</si>
  <si>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</si>
  <si>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</si>
  <si>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</si>
  <si>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</si>
  <si>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</si>
  <si>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</si>
  <si>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</si>
  <si>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</si>
  <si>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</si>
  <si>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</si>
  <si>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</si>
  <si>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</si>
  <si>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</si>
  <si>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</si>
  <si>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</si>
  <si>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</si>
  <si>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</si>
  <si>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</si>
  <si>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</si>
  <si>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</si>
  <si>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</si>
  <si>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</si>
  <si>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</si>
  <si>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</si>
  <si>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</si>
  <si>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</si>
  <si>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</si>
  <si>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</si>
  <si>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</si>
  <si>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</si>
  <si>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</si>
  <si>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</si>
  <si>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</si>
  <si>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</si>
  <si>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</si>
  <si>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</si>
  <si>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</si>
  <si>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</si>
  <si>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</si>
  <si>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</si>
  <si>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</si>
  <si>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</si>
  <si>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</si>
  <si>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</si>
  <si>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</si>
  <si>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</si>
  <si>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</si>
  <si>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</si>
  <si>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</si>
  <si>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</si>
  <si>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</si>
  <si>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</si>
  <si>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</si>
  <si>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</si>
  <si>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</si>
  <si>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</si>
  <si>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</si>
  <si>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</si>
  <si>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</si>
  <si>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</si>
  <si>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</si>
  <si>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</si>
  <si>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</si>
  <si>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</si>
  <si>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</si>
  <si>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</si>
  <si>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</si>
  <si>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</si>
  <si>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</si>
  <si>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</si>
  <si>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</si>
  <si>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</si>
  <si>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</si>
  <si>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</si>
  <si>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</si>
  <si>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</si>
  <si>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</si>
  <si>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</si>
  <si>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</si>
  <si>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</si>
  <si>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</si>
  <si>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</si>
  <si>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</si>
  <si>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</si>
  <si>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</si>
  <si>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</si>
  <si>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</si>
  <si>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</si>
  <si>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</si>
  <si>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</si>
  <si>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</si>
  <si>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</si>
  <si>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</si>
  <si>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</si>
  <si>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</si>
  <si>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</si>
  <si>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</si>
  <si>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</si>
  <si>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</si>
  <si>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</si>
  <si>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</si>
  <si>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</si>
  <si>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</si>
  <si>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</si>
  <si>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</si>
  <si>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</si>
  <si>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</si>
  <si>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</si>
  <si>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</si>
  <si>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</si>
  <si>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</si>
  <si>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</si>
  <si>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</si>
  <si>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</si>
  <si>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</si>
  <si>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</si>
  <si>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</si>
  <si>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</si>
  <si>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</si>
  <si>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</si>
  <si>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</si>
  <si>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</si>
  <si>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</si>
  <si>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</si>
  <si>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</si>
  <si>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</si>
  <si>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</si>
  <si>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</si>
  <si>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</si>
  <si>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</si>
  <si>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</si>
  <si>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</si>
  <si>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</si>
  <si>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</si>
  <si>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</si>
  <si>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</si>
  <si>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</si>
  <si>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</si>
  <si>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</si>
  <si>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</si>
  <si>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</si>
  <si>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</si>
  <si>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</si>
  <si>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</si>
  <si>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</si>
  <si>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</si>
  <si>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</si>
  <si>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</si>
  <si>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</si>
  <si>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</si>
  <si>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</si>
  <si>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</si>
  <si>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</si>
  <si>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</si>
  <si>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</si>
  <si>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</si>
  <si>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</si>
  <si>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</si>
  <si>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</si>
  <si>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</si>
  <si>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</si>
  <si>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</si>
  <si>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</si>
  <si>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</si>
  <si>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</si>
  <si>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</si>
  <si>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</si>
  <si>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</si>
  <si>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</si>
  <si>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</si>
  <si>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</si>
  <si>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</si>
  <si>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</si>
  <si>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</si>
  <si>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</si>
  <si>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</si>
  <si>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</si>
  <si>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</si>
  <si>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</si>
  <si>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</si>
  <si>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</si>
  <si>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</si>
  <si>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</si>
  <si>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</si>
  <si>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</si>
  <si>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</si>
  <si>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</si>
  <si>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</si>
  <si>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</si>
  <si>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</si>
  <si>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</si>
  <si>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</si>
  <si>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</si>
  <si>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</si>
  <si>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</si>
  <si>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</si>
  <si>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</si>
  <si>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</si>
  <si>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</si>
  <si>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</si>
  <si>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</si>
  <si>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</si>
  <si>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</si>
  <si>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</si>
  <si>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</si>
  <si>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</si>
  <si>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</si>
  <si>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</si>
  <si>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</si>
  <si>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</si>
  <si>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</si>
  <si>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</si>
  <si>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</si>
  <si>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</si>
  <si>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</si>
  <si>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</si>
  <si>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</si>
  <si>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</si>
  <si>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</si>
  <si>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</si>
  <si>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</si>
  <si>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</si>
  <si>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</si>
  <si>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</si>
  <si>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</si>
  <si>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</si>
  <si>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</si>
  <si>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</si>
  <si>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</si>
  <si>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</si>
  <si>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</si>
  <si>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</si>
  <si>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</si>
  <si>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</si>
  <si>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</si>
  <si>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</si>
  <si>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</si>
  <si>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</si>
  <si>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</si>
  <si>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</si>
  <si>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</si>
  <si>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</si>
  <si>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</si>
  <si>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</si>
  <si>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</si>
  <si>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</si>
  <si>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</si>
  <si>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</si>
  <si>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</si>
  <si>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</si>
  <si>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</si>
  <si>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</si>
  <si>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</si>
  <si>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</si>
  <si>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</si>
  <si>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</si>
  <si>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</si>
  <si>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</si>
  <si>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</si>
  <si>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</si>
  <si>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</si>
  <si>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</si>
  <si>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</si>
  <si>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</si>
  <si>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</si>
  <si>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</si>
  <si>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</si>
  <si>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</si>
  <si>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</si>
  <si>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</si>
  <si>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</si>
  <si>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</si>
  <si>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</si>
  <si>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</si>
  <si>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</si>
  <si>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</si>
  <si>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</si>
  <si>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</si>
  <si>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</si>
  <si>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</si>
  <si>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</si>
  <si>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</si>
  <si>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</si>
  <si>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</si>
  <si>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</si>
  <si>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</si>
  <si>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</si>
  <si>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</si>
  <si>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</si>
  <si>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</si>
  <si>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</si>
  <si>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</si>
  <si>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</si>
  <si>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</si>
  <si>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</si>
  <si>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</si>
  <si>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</si>
  <si>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</si>
  <si>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</si>
  <si>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</si>
  <si>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</si>
  <si>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</si>
  <si>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</si>
  <si>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</si>
  <si>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</si>
  <si>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</si>
  <si>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</si>
  <si>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</si>
  <si>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</si>
  <si>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</si>
  <si>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</si>
  <si>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</si>
  <si>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</si>
  <si>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</si>
  <si>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</si>
  <si>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</si>
  <si>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</si>
  <si>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</si>
  <si>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</si>
  <si>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</si>
  <si>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</si>
  <si>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</si>
  <si>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</si>
  <si>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</si>
  <si>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</si>
  <si>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</si>
  <si>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</si>
  <si>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</si>
  <si>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</si>
  <si>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</si>
  <si>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</si>
  <si>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</si>
  <si>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</si>
  <si>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</si>
  <si>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</si>
  <si>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</si>
  <si>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</si>
  <si>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</si>
  <si>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</si>
  <si>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</si>
  <si>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</si>
  <si>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</si>
  <si>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</si>
  <si>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</si>
  <si>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</si>
  <si>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</si>
  <si>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</si>
  <si>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</si>
  <si>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</si>
  <si>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</si>
  <si>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</si>
  <si>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</si>
  <si>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</si>
  <si>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</si>
  <si>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</si>
  <si>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</si>
  <si>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</si>
  <si>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</si>
  <si>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</si>
  <si>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</si>
  <si>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</si>
  <si>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</si>
  <si>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</si>
  <si>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</si>
  <si>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</si>
  <si>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</si>
  <si>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</si>
  <si>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</si>
  <si>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</si>
  <si>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</si>
  <si>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</si>
  <si>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</si>
  <si>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</si>
  <si>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</si>
  <si>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</si>
  <si>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</si>
  <si>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</si>
  <si>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</si>
  <si>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</si>
  <si>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</si>
  <si>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</si>
  <si>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</si>
  <si>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</si>
  <si>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</si>
  <si>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</si>
  <si>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</si>
  <si>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</si>
  <si>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</si>
  <si>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</si>
  <si>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</si>
  <si>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</si>
  <si>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</si>
  <si>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</si>
  <si>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</si>
  <si>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</si>
  <si>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</si>
  <si>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</si>
  <si>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</si>
  <si>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</si>
  <si>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</si>
  <si>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</si>
  <si>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</si>
  <si>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</si>
  <si>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</si>
  <si>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</si>
  <si>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</si>
  <si>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</si>
  <si>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</si>
  <si>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</si>
  <si>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</si>
  <si>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</si>
  <si>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</si>
  <si>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</si>
  <si>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</si>
  <si>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</si>
  <si>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</si>
  <si>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</si>
  <si>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</si>
  <si>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</si>
  <si>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</si>
  <si>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</si>
  <si>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</si>
  <si>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</si>
  <si>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</si>
  <si>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</si>
  <si>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</si>
  <si>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</si>
  <si>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</si>
  <si>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</si>
  <si>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</si>
  <si>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</si>
  <si>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</si>
  <si>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</si>
  <si>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</si>
  <si>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</si>
  <si>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</si>
  <si>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</si>
  <si>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</si>
  <si>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</si>
  <si>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</si>
  <si>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</si>
  <si>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</si>
  <si>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</si>
  <si>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</si>
  <si>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</si>
  <si>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</si>
  <si>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</si>
  <si>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</si>
  <si>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</si>
  <si>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</si>
  <si>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</si>
  <si>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</si>
  <si>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</si>
  <si>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</si>
  <si>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</si>
  <si>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</si>
  <si>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</si>
  <si>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</si>
  <si>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</si>
  <si>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</si>
  <si>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</si>
  <si>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</si>
  <si>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</si>
  <si>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</si>
  <si>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</si>
  <si>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</si>
  <si>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</si>
  <si>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</si>
  <si>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</si>
  <si>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</si>
  <si>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</si>
  <si>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</si>
  <si>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</si>
  <si>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</si>
  <si>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</si>
  <si>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</si>
  <si>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</si>
  <si>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</si>
  <si>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</si>
  <si>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</si>
  <si>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</si>
  <si>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</si>
  <si>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</si>
  <si>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</si>
  <si>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</si>
  <si>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</si>
  <si>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</si>
  <si>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</si>
  <si>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</si>
  <si>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</si>
  <si>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</si>
  <si>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</si>
  <si>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</si>
  <si>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</si>
  <si>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</si>
  <si>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</si>
  <si>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</si>
  <si>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</si>
  <si>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</si>
  <si>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</si>
  <si>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</si>
  <si>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</si>
  <si>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</si>
  <si>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</si>
  <si>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</si>
  <si>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</si>
  <si>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</si>
  <si>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</si>
  <si>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</si>
  <si>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</si>
  <si>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</si>
  <si>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</si>
  <si>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</si>
  <si>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</si>
  <si>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</si>
  <si>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</si>
  <si>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</si>
  <si>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</si>
  <si>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</si>
  <si>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</si>
  <si>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</si>
  <si>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</si>
  <si>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</si>
  <si>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</si>
  <si>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</si>
  <si>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</si>
  <si>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</si>
  <si>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</si>
  <si>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</si>
  <si>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</si>
  <si>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</si>
  <si>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</si>
  <si>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</si>
  <si>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</si>
  <si>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</si>
  <si>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</si>
  <si>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</si>
  <si>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</si>
  <si>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</si>
  <si>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</si>
  <si>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</si>
  <si>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</si>
  <si>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</si>
  <si>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</si>
  <si>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</si>
  <si>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</si>
  <si>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</si>
  <si>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</si>
  <si>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</si>
  <si>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</si>
  <si>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</si>
  <si>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</si>
  <si>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</si>
  <si>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</si>
  <si>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</si>
  <si>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</si>
  <si>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</si>
  <si>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</si>
  <si>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</si>
  <si>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</si>
  <si>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</si>
  <si>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</si>
  <si>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</si>
  <si>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</si>
  <si>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</si>
  <si>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</si>
  <si>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</si>
  <si>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</si>
  <si>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</si>
  <si>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</si>
  <si>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</si>
  <si>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</si>
  <si>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</si>
  <si>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</si>
  <si>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</si>
  <si>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</si>
  <si>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</si>
  <si>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</si>
  <si>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</si>
  <si>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</si>
  <si>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</si>
  <si>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</si>
  <si>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</si>
  <si>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</si>
  <si>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</si>
  <si>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</si>
  <si>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</si>
  <si>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</si>
  <si>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</si>
  <si>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</si>
  <si>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</si>
  <si>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</si>
  <si>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</si>
  <si>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</si>
  <si>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</si>
  <si>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</si>
  <si>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</si>
  <si>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</si>
  <si>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</si>
  <si>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</si>
  <si>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</si>
  <si>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</si>
  <si>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</si>
  <si>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</si>
  <si>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</si>
  <si>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</si>
  <si>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</si>
  <si>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</si>
  <si>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</si>
  <si>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</si>
  <si>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</si>
  <si>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</si>
  <si>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</si>
  <si>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</si>
  <si>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</si>
  <si>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</si>
  <si>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</si>
  <si>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</si>
  <si>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</si>
  <si>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</si>
  <si>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</si>
  <si>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</si>
  <si>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</si>
  <si>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</si>
  <si>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</si>
  <si>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</si>
  <si>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</si>
  <si>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</si>
  <si>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</si>
  <si>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</si>
  <si>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</si>
  <si>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</si>
  <si>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</si>
  <si>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</si>
  <si>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</si>
  <si>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</si>
  <si>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</si>
  <si>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</si>
  <si>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</si>
  <si>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</si>
  <si>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</si>
  <si>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</si>
  <si>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</si>
  <si>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</si>
  <si>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</si>
  <si>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</si>
  <si>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</si>
  <si>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</si>
  <si>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</si>
  <si>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</si>
  <si>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</si>
  <si>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</si>
  <si>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</si>
  <si>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</si>
  <si>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</si>
  <si>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</si>
  <si>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</si>
  <si>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</si>
  <si>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</si>
  <si>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</si>
  <si>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</si>
  <si>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</si>
  <si>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</si>
  <si>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</si>
  <si>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</si>
  <si>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</si>
  <si>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</si>
  <si>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</si>
  <si>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</si>
  <si>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</si>
  <si>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</si>
  <si>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</si>
  <si>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</si>
  <si>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</si>
  <si>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</si>
  <si>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</si>
  <si>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</si>
  <si>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</si>
  <si>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</si>
  <si>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</si>
  <si>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</si>
  <si>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</si>
  <si>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</si>
  <si>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</si>
  <si>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</si>
  <si>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</si>
  <si>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</si>
  <si>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</si>
  <si>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</si>
  <si>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</si>
  <si>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</si>
  <si>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</si>
  <si>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</si>
  <si>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</si>
  <si>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</si>
  <si>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</si>
  <si>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</si>
  <si>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</si>
  <si>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</si>
  <si>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</si>
  <si>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</si>
  <si>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</si>
  <si>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</si>
  <si>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</si>
  <si>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</si>
  <si>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</si>
  <si>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</si>
  <si>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</si>
  <si>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</si>
  <si>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</si>
  <si>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</si>
  <si>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</si>
  <si>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</si>
  <si>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</si>
  <si>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</si>
  <si>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</si>
  <si>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</si>
  <si>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</si>
  <si>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</si>
  <si>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</si>
  <si>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</si>
  <si>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</si>
  <si>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</si>
  <si>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</si>
  <si>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</si>
  <si>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</si>
  <si>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</si>
  <si>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</si>
  <si>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</si>
  <si>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</si>
  <si>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</si>
  <si>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</si>
  <si>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</si>
  <si>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</si>
  <si>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</si>
  <si>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</si>
  <si>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</si>
  <si>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</si>
  <si>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</si>
  <si>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</si>
  <si>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</si>
  <si>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</si>
  <si>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</si>
  <si>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</si>
  <si>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</si>
  <si>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</si>
  <si>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</si>
  <si>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</si>
  <si>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</si>
  <si>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</si>
  <si>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</si>
  <si>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</si>
  <si>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</si>
  <si>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</si>
  <si>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</si>
  <si>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</si>
  <si>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</si>
  <si>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</si>
  <si>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</si>
  <si>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</si>
  <si>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</si>
  <si>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</si>
  <si>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</si>
  <si>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</si>
  <si>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</si>
  <si>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</si>
  <si>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</si>
  <si>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</si>
  <si>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</si>
  <si>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</si>
  <si>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</si>
  <si>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</si>
  <si>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</si>
  <si>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</si>
  <si>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</si>
  <si>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</si>
  <si>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</si>
  <si>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</si>
  <si>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</si>
  <si>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</si>
  <si>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</si>
  <si>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</si>
  <si>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</si>
  <si>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</si>
  <si>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</si>
  <si>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</si>
  <si>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</si>
  <si>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</si>
  <si>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</si>
  <si>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</si>
  <si>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</si>
  <si>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</si>
  <si>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</si>
  <si>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</si>
  <si>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</si>
  <si>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</si>
  <si>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</si>
  <si>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</si>
  <si>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</si>
  <si>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</si>
  <si>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</si>
  <si>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</si>
  <si>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</si>
  <si>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</si>
  <si>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</si>
  <si>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</si>
  <si>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</si>
  <si>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</si>
  <si>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</si>
  <si>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</si>
  <si>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</si>
  <si>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</si>
  <si>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</si>
  <si>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</si>
  <si>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</si>
  <si>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</si>
  <si>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</si>
  <si>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</si>
  <si>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</si>
  <si>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</si>
  <si>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</si>
  <si>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</si>
  <si>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</si>
  <si>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</si>
  <si>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</si>
  <si>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</si>
  <si>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</si>
  <si>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</si>
  <si>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</si>
  <si>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</si>
  <si>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</si>
  <si>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</si>
  <si>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</si>
  <si>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</si>
  <si>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</si>
  <si>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</si>
  <si>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</si>
  <si>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</si>
  <si>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</si>
  <si>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</si>
  <si>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</si>
  <si>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</si>
  <si>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</si>
  <si>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</si>
  <si>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</si>
  <si>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</si>
  <si>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</si>
  <si>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</si>
  <si>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</si>
  <si>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</si>
  <si>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</si>
  <si>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</si>
  <si>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</si>
  <si>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</si>
  <si>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</si>
  <si>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</si>
  <si>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</si>
  <si>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</si>
  <si>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</si>
  <si>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</si>
  <si>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</si>
  <si>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</si>
  <si>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</si>
  <si>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</si>
  <si>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</si>
  <si>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</si>
  <si>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</si>
  <si>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</si>
  <si>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</si>
  <si>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</si>
  <si>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</si>
  <si>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</si>
  <si>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</si>
  <si>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</si>
  <si>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</si>
  <si>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</si>
  <si>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</si>
  <si>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</si>
  <si>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</si>
  <si>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</si>
  <si>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</si>
  <si>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</si>
  <si>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</si>
  <si>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</si>
  <si>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</si>
  <si>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</si>
  <si>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</si>
  <si>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</si>
  <si>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</si>
  <si>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</si>
  <si>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</si>
  <si>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</si>
  <si>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</si>
  <si>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</si>
  <si>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</si>
  <si>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</si>
  <si>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</si>
  <si>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</si>
  <si>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</si>
  <si>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</si>
  <si>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</si>
  <si>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</si>
  <si>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</si>
  <si>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</si>
  <si>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</si>
  <si>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</si>
  <si>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</si>
  <si>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</si>
  <si>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</si>
  <si>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</si>
  <si>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</si>
  <si>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</si>
  <si>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</si>
  <si>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</si>
  <si>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</si>
  <si>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</si>
  <si>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</si>
  <si>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</si>
  <si>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</si>
  <si>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</si>
  <si>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</si>
  <si>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</si>
  <si>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</si>
  <si>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</si>
  <si>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</si>
  <si>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</si>
  <si>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</si>
  <si>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</si>
  <si>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</si>
  <si>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</si>
  <si>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</si>
  <si>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</si>
  <si>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</si>
  <si>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</si>
  <si>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</si>
  <si>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</si>
  <si>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</si>
  <si>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</si>
  <si>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</si>
  <si>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</si>
  <si>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</si>
  <si>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</si>
  <si>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</si>
  <si>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</si>
  <si>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</si>
  <si>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</si>
  <si>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</si>
  <si>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</si>
  <si>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</si>
  <si>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</si>
  <si>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</si>
  <si>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</si>
  <si>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</si>
  <si>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</si>
  <si>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</si>
  <si>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</si>
  <si>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</si>
  <si>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</si>
  <si>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</si>
  <si>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</si>
  <si>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</si>
  <si>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</si>
  <si>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</si>
  <si>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</si>
  <si>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</si>
  <si>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</si>
  <si>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</si>
  <si>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</si>
  <si>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</si>
  <si>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</si>
  <si>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</si>
  <si>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</si>
  <si>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</si>
  <si>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</si>
  <si>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</si>
  <si>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</si>
  <si>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</si>
  <si>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</si>
  <si>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</si>
  <si>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</si>
  <si>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</si>
  <si>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</si>
  <si>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</si>
  <si>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</si>
  <si>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</si>
  <si>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</si>
  <si>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</si>
  <si>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</si>
  <si>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</si>
  <si>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</si>
  <si>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</si>
  <si>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</si>
  <si>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</si>
  <si>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</si>
  <si>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</si>
  <si>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</si>
  <si>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</si>
  <si>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</si>
  <si>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</si>
  <si>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</si>
  <si>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</si>
  <si>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</si>
  <si>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</si>
  <si>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</si>
  <si>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</si>
  <si>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</si>
  <si>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</si>
  <si>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</si>
  <si>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</si>
  <si>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</si>
  <si>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</si>
  <si>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</si>
  <si>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</si>
  <si>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</si>
  <si>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</si>
  <si>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</si>
  <si>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</si>
  <si>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</si>
  <si>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</si>
  <si>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</si>
  <si>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</si>
  <si>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</si>
  <si>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</si>
  <si>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</si>
  <si>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</si>
  <si>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</si>
  <si>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</si>
  <si>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</si>
  <si>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</si>
  <si>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</si>
  <si>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</si>
  <si>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</si>
  <si>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</si>
  <si>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</si>
  <si>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</si>
  <si>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</si>
  <si>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</si>
  <si>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</si>
  <si>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</si>
  <si>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</si>
  <si>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</si>
  <si>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</si>
  <si>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</si>
  <si>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</si>
  <si>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</si>
  <si>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</si>
  <si>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</si>
  <si>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</si>
  <si>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</si>
  <si>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</si>
  <si>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</si>
  <si>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</si>
  <si>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</si>
  <si>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</si>
  <si>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</si>
  <si>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</si>
  <si>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</si>
  <si>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</si>
  <si>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</si>
  <si>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</si>
  <si>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</si>
  <si>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</si>
  <si>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</si>
  <si>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</si>
  <si>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</si>
  <si>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</si>
  <si>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</si>
  <si>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</si>
  <si>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</si>
  <si>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</si>
  <si>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</si>
  <si>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</si>
  <si>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</si>
  <si>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</si>
  <si>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</si>
  <si>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</si>
  <si>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</si>
  <si>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</si>
  <si>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</si>
  <si>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</si>
  <si>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</si>
  <si>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</si>
  <si>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</si>
  <si>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</si>
  <si>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</si>
  <si>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</si>
  <si>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</si>
  <si>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</si>
  <si>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</si>
  <si>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</si>
  <si>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</si>
  <si>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</si>
  <si>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</si>
  <si>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</si>
  <si>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</si>
  <si>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</si>
  <si>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</si>
  <si>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</si>
  <si>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</si>
  <si>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</si>
  <si>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</si>
  <si>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</si>
  <si>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</si>
  <si>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</si>
  <si>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</si>
  <si>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</si>
  <si>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</si>
  <si>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</si>
  <si>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</si>
  <si>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</si>
  <si>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</si>
  <si>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</si>
  <si>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</si>
  <si>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</si>
  <si>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</si>
  <si>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</si>
  <si>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</si>
  <si>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</si>
  <si>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</si>
  <si>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</si>
  <si>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</si>
  <si>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</si>
  <si>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</si>
  <si>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</si>
  <si>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</si>
  <si>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</si>
  <si>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</si>
  <si>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</si>
  <si>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</si>
  <si>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</si>
  <si>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</si>
  <si>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</si>
  <si>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</si>
  <si>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</si>
  <si>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</si>
  <si>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</si>
  <si>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</si>
  <si>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</si>
  <si>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</si>
  <si>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</si>
  <si>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</si>
  <si>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</si>
  <si>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</si>
  <si>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</si>
  <si>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</si>
  <si>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</si>
  <si>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</si>
  <si>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</si>
  <si>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</si>
  <si>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</si>
  <si>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</si>
  <si>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</si>
  <si>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</si>
  <si>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</si>
  <si>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</si>
  <si>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</si>
  <si>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</si>
  <si>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</si>
  <si>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</si>
  <si>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</si>
  <si>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</si>
  <si>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</si>
  <si>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</si>
  <si>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</si>
  <si>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</si>
  <si>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</si>
  <si>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</si>
  <si>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</si>
  <si>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</si>
  <si>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</si>
  <si>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</si>
  <si>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</si>
  <si>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</si>
  <si>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</si>
  <si>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</si>
  <si>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</si>
  <si>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</si>
  <si>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</si>
  <si>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</si>
  <si>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</si>
  <si>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</si>
  <si>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</si>
  <si>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</si>
  <si>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</si>
  <si>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</si>
  <si>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</si>
  <si>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</si>
  <si>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</si>
  <si>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</si>
  <si>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</si>
  <si>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</si>
  <si>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</si>
  <si>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</si>
  <si>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</si>
  <si>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</si>
  <si>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</si>
  <si>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</si>
  <si>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</si>
  <si>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</si>
  <si>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</si>
  <si>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</si>
  <si>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</si>
  <si>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</si>
  <si>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</si>
  <si>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</si>
  <si>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</si>
  <si>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</si>
  <si>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</si>
  <si>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</si>
  <si>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</si>
  <si>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</si>
  <si>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</si>
  <si>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</si>
  <si>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</si>
  <si>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</si>
  <si>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</si>
  <si>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</si>
  <si>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</si>
  <si>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</si>
  <si>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</si>
  <si>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</si>
  <si>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</si>
  <si>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</si>
  <si>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</si>
  <si>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</si>
  <si>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</si>
  <si>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</si>
  <si>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</si>
  <si>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</si>
  <si>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</si>
  <si>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</si>
  <si>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</si>
  <si>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</si>
  <si>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</si>
  <si>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</si>
  <si>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</si>
  <si>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</si>
  <si>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</si>
  <si>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</si>
  <si>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</si>
  <si>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</si>
  <si>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</si>
  <si>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</si>
  <si>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</si>
  <si>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</si>
  <si>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</si>
  <si>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</si>
  <si>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</si>
  <si>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</si>
  <si>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</si>
  <si>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</si>
  <si>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</si>
  <si>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</si>
  <si>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</si>
  <si>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</si>
  <si>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</si>
  <si>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</si>
  <si>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</si>
  <si>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</si>
  <si>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</si>
  <si>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</si>
  <si>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</si>
  <si>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</si>
  <si>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</si>
  <si>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</si>
  <si>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</si>
  <si>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</si>
  <si>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</si>
  <si>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</si>
  <si>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</si>
  <si>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</si>
  <si>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</si>
  <si>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</si>
  <si>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</si>
  <si>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</si>
  <si>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</si>
  <si>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</si>
  <si>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</si>
  <si>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</si>
  <si>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</si>
  <si>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</si>
  <si>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</si>
  <si>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</si>
  <si>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</si>
  <si>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</si>
  <si>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</si>
  <si>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</si>
  <si>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</si>
  <si>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</si>
  <si>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</si>
  <si>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</si>
  <si>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</si>
  <si>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</si>
  <si>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</si>
  <si>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</si>
  <si>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</si>
  <si>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</si>
  <si>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</si>
  <si>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</si>
  <si>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</si>
  <si>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</si>
  <si>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</si>
  <si>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</si>
  <si>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</si>
  <si>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</si>
  <si>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</si>
  <si>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</si>
  <si>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</si>
  <si>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</si>
  <si>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</si>
  <si>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</si>
  <si>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</si>
  <si>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</si>
  <si>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</si>
  <si>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</si>
  <si>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</si>
  <si>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</si>
  <si>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</si>
  <si>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</si>
  <si>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</si>
  <si>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</si>
  <si>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</si>
  <si>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</si>
  <si>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</si>
  <si>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</si>
  <si>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</si>
  <si>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</si>
  <si>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</si>
  <si>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</si>
  <si>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</si>
  <si>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</si>
  <si>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</si>
  <si>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</si>
  <si>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</si>
  <si>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</si>
  <si>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</si>
  <si>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</si>
  <si>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</si>
  <si>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</si>
  <si>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</si>
  <si>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</si>
  <si>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</si>
  <si>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</si>
  <si>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</si>
  <si>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</si>
  <si>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</si>
  <si>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</si>
  <si>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</si>
  <si>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</si>
  <si>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</si>
  <si>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</si>
  <si>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</si>
  <si>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</si>
  <si>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</si>
  <si>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</si>
  <si>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</si>
  <si>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</si>
  <si>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</si>
  <si>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</si>
  <si>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</si>
  <si>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</si>
  <si>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</si>
  <si>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</si>
  <si>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</si>
  <si>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</si>
  <si>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</si>
  <si>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</si>
  <si>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</si>
  <si>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</si>
  <si>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</si>
  <si>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</si>
  <si>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</si>
  <si>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</si>
  <si>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</si>
  <si>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</si>
  <si>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</si>
  <si>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</si>
  <si>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</si>
  <si>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</si>
  <si>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</si>
  <si>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</si>
  <si>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</si>
  <si>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</si>
  <si>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</si>
  <si>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</si>
  <si>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</si>
  <si>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</si>
  <si>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</si>
  <si>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</si>
  <si>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</si>
  <si>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</si>
  <si>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</si>
  <si>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</si>
  <si>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</si>
  <si>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</si>
  <si>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</si>
  <si>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</si>
  <si>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</si>
  <si>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</si>
  <si>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</si>
  <si>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</si>
  <si>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</si>
  <si>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</si>
  <si>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</si>
  <si>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</si>
  <si>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</si>
  <si>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</si>
  <si>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</si>
  <si>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</si>
  <si>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</si>
  <si>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</si>
  <si>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</si>
  <si>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</si>
  <si>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</si>
  <si>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</si>
  <si>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</si>
  <si>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</si>
  <si>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</si>
  <si>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</si>
  <si>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</si>
  <si>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</si>
  <si>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</si>
  <si>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</si>
  <si>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</si>
  <si>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</si>
  <si>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</si>
  <si>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</si>
  <si>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</si>
  <si>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</si>
  <si>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</si>
  <si>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</si>
  <si>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</si>
  <si>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</si>
  <si>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</si>
  <si>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</si>
  <si>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</si>
  <si>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</si>
  <si>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</si>
  <si>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</si>
  <si>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</si>
  <si>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</si>
  <si>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</si>
  <si>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</si>
  <si>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</si>
  <si>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</si>
  <si>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</si>
  <si>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</si>
  <si>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</si>
  <si>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</si>
  <si>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</si>
  <si>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</si>
  <si>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</si>
  <si>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</si>
  <si>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</si>
  <si>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</si>
  <si>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</si>
  <si>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</si>
  <si>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</si>
  <si>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</si>
  <si>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</si>
  <si>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</si>
  <si>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</si>
  <si>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</si>
  <si>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</si>
  <si>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</si>
  <si>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</si>
  <si>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</si>
  <si>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</si>
  <si>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</si>
  <si>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</si>
  <si>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</si>
  <si>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</si>
  <si>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</si>
  <si>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</si>
  <si>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</si>
  <si>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</si>
  <si>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</si>
  <si>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</si>
  <si>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</si>
  <si>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</si>
  <si>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</si>
  <si>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</si>
  <si>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</si>
  <si>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</si>
  <si>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</si>
  <si>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</si>
  <si>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</si>
  <si>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</si>
  <si>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</si>
  <si>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</si>
  <si>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</si>
  <si>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</si>
  <si>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</si>
  <si>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</si>
  <si>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</si>
  <si>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</si>
  <si>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</si>
  <si>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</si>
  <si>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</si>
  <si>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</si>
  <si>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</si>
  <si>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</si>
  <si>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</si>
  <si>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</si>
  <si>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</si>
  <si>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</si>
  <si>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</si>
  <si>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</si>
  <si>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</si>
  <si>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</si>
  <si>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</si>
  <si>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</si>
  <si>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</si>
  <si>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</si>
  <si>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</si>
  <si>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</si>
  <si>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</si>
  <si>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</si>
  <si>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</si>
  <si>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</si>
  <si>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</si>
  <si>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</si>
  <si>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</si>
  <si>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</si>
  <si>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</si>
  <si>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</si>
  <si>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</si>
  <si>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</si>
  <si>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</si>
  <si>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</si>
  <si>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</si>
  <si>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</si>
  <si>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</si>
  <si>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</si>
  <si>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</si>
  <si>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</si>
  <si>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</si>
  <si>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</si>
  <si>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</si>
  <si>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</si>
  <si>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</si>
  <si>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</si>
  <si>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</si>
  <si>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</si>
  <si>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</si>
  <si>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</si>
  <si>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</si>
  <si>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</si>
  <si>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</si>
  <si>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</si>
  <si>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</si>
  <si>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</si>
  <si>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</si>
  <si>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</si>
  <si>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</si>
  <si>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</si>
  <si>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</si>
  <si>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</si>
  <si>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</si>
  <si>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</si>
  <si>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</si>
  <si>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</si>
  <si>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</si>
  <si>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</si>
  <si>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</si>
  <si>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</si>
  <si>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</si>
  <si>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</si>
  <si>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</si>
  <si>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</si>
  <si>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</si>
  <si>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</si>
  <si>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</si>
  <si>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</si>
  <si>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</si>
  <si>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</si>
  <si>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</si>
  <si>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</si>
  <si>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</si>
  <si>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</si>
  <si>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</si>
  <si>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</si>
  <si>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</si>
  <si>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</si>
  <si>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</si>
  <si>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</si>
  <si>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</si>
  <si>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</si>
  <si>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</si>
  <si>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</si>
  <si>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</si>
  <si>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</si>
  <si>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</si>
  <si>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</si>
  <si>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</si>
  <si>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</si>
  <si>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</si>
  <si>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</si>
  <si>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</si>
  <si>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</si>
  <si>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</si>
  <si>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</si>
  <si>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</si>
  <si>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</si>
  <si>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</si>
  <si>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</si>
  <si>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</si>
  <si>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</si>
  <si>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</si>
  <si>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</si>
  <si>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</si>
  <si>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</si>
  <si>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</si>
  <si>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</si>
  <si>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</si>
  <si>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</si>
  <si>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</si>
  <si>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</si>
  <si>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</si>
  <si>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</si>
  <si>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</si>
  <si>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</si>
  <si>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</si>
  <si>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</si>
  <si>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</si>
  <si>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</si>
  <si>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</si>
  <si>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</si>
  <si>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</si>
  <si>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</si>
  <si>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</si>
  <si>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</si>
  <si>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</si>
  <si>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</si>
  <si>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</si>
  <si>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</si>
  <si>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</si>
  <si>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</si>
  <si>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</si>
  <si>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</si>
  <si>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</si>
  <si>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</si>
  <si>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</si>
  <si>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</si>
  <si>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</si>
  <si>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</si>
  <si>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</si>
  <si>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</si>
  <si>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</si>
  <si>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</si>
  <si>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</si>
  <si>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</si>
  <si>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</si>
  <si>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</si>
  <si>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</si>
  <si>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</si>
  <si>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</si>
  <si>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</si>
  <si>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</si>
  <si>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</si>
  <si>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</si>
  <si>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</si>
  <si>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</si>
  <si>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</si>
  <si>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</si>
  <si>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</si>
  <si>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</si>
  <si>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</si>
  <si>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</si>
  <si>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</si>
  <si>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</si>
  <si>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</si>
  <si>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</si>
  <si>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</si>
  <si>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</si>
  <si>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</si>
  <si>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</si>
  <si>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</si>
  <si>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</si>
  <si>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</si>
  <si>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</si>
  <si>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</si>
  <si>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</si>
  <si>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</si>
  <si>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</si>
  <si>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</si>
  <si>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</si>
  <si>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</si>
  <si>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</si>
  <si>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</si>
  <si>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</si>
  <si>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</si>
  <si>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</si>
  <si>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</si>
  <si>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</si>
  <si>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</si>
  <si>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</si>
  <si>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</si>
  <si>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</si>
  <si>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</si>
  <si>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</si>
  <si>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</si>
  <si>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</si>
  <si>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</si>
  <si>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</si>
  <si>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</si>
  <si>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</si>
  <si>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</si>
  <si>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</si>
  <si>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</si>
  <si>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</si>
  <si>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</si>
  <si>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</si>
  <si>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</si>
  <si>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</si>
  <si>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</si>
  <si>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</si>
  <si>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</si>
  <si>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</si>
  <si>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</si>
  <si>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</si>
  <si>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</si>
  <si>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</si>
  <si>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</si>
  <si>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</si>
  <si>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</si>
  <si>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</si>
  <si>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</si>
  <si>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</si>
  <si>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</si>
  <si>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</si>
  <si>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</si>
  <si>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</si>
  <si>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</si>
  <si>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</si>
  <si>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</si>
  <si>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</si>
  <si>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</si>
  <si>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</si>
  <si>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</si>
  <si>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</si>
  <si>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</si>
  <si>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</si>
  <si>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</si>
  <si>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</si>
  <si>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</si>
  <si>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</si>
  <si>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</si>
  <si>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</si>
  <si>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</si>
  <si>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</si>
  <si>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</si>
  <si>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</si>
  <si>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</si>
  <si>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</si>
  <si>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</si>
  <si>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</si>
  <si>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</si>
  <si>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</si>
  <si>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</si>
  <si>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</si>
  <si>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</si>
  <si>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</si>
  <si>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</si>
  <si>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</si>
  <si>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</si>
  <si>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</si>
  <si>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</si>
  <si>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</si>
  <si>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</si>
  <si>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</si>
  <si>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</si>
  <si>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</si>
  <si>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</si>
  <si>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</si>
  <si>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</si>
  <si>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</si>
  <si>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</si>
  <si>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</si>
  <si>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</si>
  <si>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</si>
  <si>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</si>
  <si>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</si>
  <si>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</si>
  <si>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</si>
  <si>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</si>
  <si>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</si>
  <si>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</si>
  <si>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</si>
  <si>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</si>
  <si>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</si>
  <si>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</si>
  <si>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</si>
  <si>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</si>
  <si>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</si>
  <si>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</si>
  <si>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</si>
  <si>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</si>
  <si>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</si>
  <si>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</si>
  <si>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</si>
  <si>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</si>
  <si>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</si>
  <si>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</si>
  <si>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</si>
  <si>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</si>
  <si>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</si>
  <si>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</si>
  <si>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</si>
  <si>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</si>
  <si>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</si>
  <si>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</si>
  <si>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</si>
  <si>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</si>
  <si>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</si>
  <si>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</si>
  <si>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</si>
  <si>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</si>
  <si>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</si>
  <si>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</si>
  <si>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</si>
  <si>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</si>
  <si>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</si>
  <si>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</si>
  <si>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</si>
  <si>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</si>
  <si>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</si>
  <si>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</si>
  <si>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</si>
  <si>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</si>
  <si>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</si>
  <si>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</si>
  <si>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</si>
  <si>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</si>
  <si>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</si>
  <si>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</si>
  <si>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</si>
  <si>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</si>
  <si>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</si>
  <si>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</si>
  <si>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</si>
  <si>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</si>
  <si>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</si>
  <si>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</si>
  <si>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</si>
  <si>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</si>
  <si>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</si>
  <si>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</si>
  <si>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</si>
  <si>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</si>
  <si>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</si>
  <si>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</si>
  <si>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</si>
  <si>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</si>
  <si>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</si>
  <si>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</si>
  <si>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</si>
  <si>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</si>
  <si>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</si>
  <si>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</si>
  <si>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</si>
  <si>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</si>
  <si>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</si>
  <si>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</si>
  <si>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</si>
  <si>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</si>
  <si>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</si>
  <si>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</si>
  <si>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</si>
  <si>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</si>
  <si>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</si>
  <si>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</si>
  <si>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</si>
  <si>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</si>
  <si>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</si>
  <si>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</si>
  <si>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</si>
  <si>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</si>
  <si>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</si>
  <si>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</si>
  <si>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</si>
  <si>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</si>
  <si>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</si>
  <si>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</si>
  <si>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</si>
  <si>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</si>
  <si>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</si>
  <si>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</si>
  <si>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</si>
  <si>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</si>
  <si>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</si>
  <si>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</si>
  <si>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</si>
  <si>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</si>
  <si>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</si>
  <si>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</si>
  <si>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</si>
  <si>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</si>
  <si>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</si>
  <si>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</si>
  <si>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</si>
  <si>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</si>
  <si>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</si>
  <si>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</si>
  <si>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</si>
  <si>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</si>
  <si>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</si>
  <si>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</si>
  <si>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</si>
  <si>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</si>
  <si>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</si>
  <si>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</si>
  <si>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</si>
  <si>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</si>
  <si>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</si>
  <si>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</si>
  <si>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</si>
  <si>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</si>
  <si>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</si>
  <si>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</si>
  <si>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</si>
  <si>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</si>
  <si>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</si>
  <si>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</si>
  <si>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</si>
  <si>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</si>
  <si>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</si>
  <si>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</si>
  <si>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</si>
  <si>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</si>
  <si>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</si>
  <si>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</si>
  <si>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</si>
  <si>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</si>
  <si>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</si>
  <si>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</si>
  <si>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</si>
  <si>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</si>
  <si>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</si>
  <si>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</si>
  <si>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</si>
  <si>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</si>
  <si>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</si>
  <si>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</si>
  <si>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</si>
  <si>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</si>
  <si>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</si>
  <si>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</si>
  <si>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</si>
  <si>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</si>
  <si>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</si>
  <si>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</si>
  <si>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</si>
  <si>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</si>
  <si>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</si>
  <si>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</si>
  <si>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</si>
  <si>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</si>
  <si>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</si>
  <si>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</si>
  <si>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</si>
  <si>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</si>
  <si>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</si>
  <si>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</si>
  <si>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</si>
  <si>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</si>
  <si>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</si>
  <si>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</si>
  <si>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</si>
  <si>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</si>
  <si>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</si>
  <si>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</si>
  <si>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</si>
  <si>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</si>
  <si>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</si>
  <si>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</si>
  <si>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</si>
  <si>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</si>
  <si>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</si>
  <si>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</si>
  <si>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</si>
  <si>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</si>
  <si>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</si>
  <si>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</si>
  <si>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</si>
  <si>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</si>
  <si>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</si>
  <si>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</si>
  <si>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</si>
  <si>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</si>
  <si>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</si>
  <si>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</si>
  <si>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</si>
  <si>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</si>
  <si>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</si>
  <si>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</si>
  <si>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</si>
  <si>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</si>
  <si>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</si>
  <si>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</si>
  <si>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</si>
  <si>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</si>
  <si>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</si>
  <si>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</si>
  <si>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</si>
  <si>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</si>
  <si>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</si>
  <si>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</si>
  <si>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</si>
  <si>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</si>
  <si>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</si>
  <si>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</si>
  <si>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</si>
  <si>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</si>
  <si>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</si>
  <si>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</si>
  <si>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</si>
  <si>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</si>
  <si>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</si>
  <si>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</si>
  <si>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</si>
  <si>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</si>
  <si>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</si>
  <si>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</si>
  <si>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</si>
  <si>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</si>
  <si>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</si>
  <si>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</si>
  <si>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</si>
  <si>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</si>
  <si>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</si>
  <si>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</si>
  <si>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</si>
  <si>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</si>
  <si>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</si>
  <si>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</si>
  <si>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</si>
  <si>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</si>
  <si>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</si>
  <si>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</si>
  <si>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</si>
  <si>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</si>
  <si>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</si>
  <si>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</si>
  <si>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</si>
  <si>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</si>
  <si>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</si>
  <si>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</si>
  <si>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</si>
  <si>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</si>
  <si>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</si>
  <si>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</si>
  <si>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</si>
  <si>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</si>
  <si>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</si>
  <si>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</si>
  <si>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</si>
  <si>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</si>
  <si>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</si>
  <si>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</si>
  <si>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</si>
  <si>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</si>
  <si>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</si>
  <si>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</si>
  <si>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</si>
  <si>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</si>
  <si>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</si>
  <si>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</si>
  <si>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</si>
  <si>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</si>
  <si>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</si>
  <si>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</si>
  <si>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</si>
  <si>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</si>
  <si>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</si>
  <si>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</si>
  <si>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</si>
  <si>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</si>
  <si>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</si>
  <si>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</si>
  <si>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</si>
  <si>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</si>
  <si>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</si>
  <si>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</si>
  <si>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</si>
  <si>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</si>
  <si>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</si>
  <si>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</si>
  <si>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</si>
  <si>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</si>
  <si>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</si>
  <si>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</si>
  <si>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</si>
  <si>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</si>
  <si>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</si>
  <si>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</si>
  <si>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</si>
  <si>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</si>
  <si>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</si>
  <si>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</si>
  <si>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</si>
  <si>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</si>
  <si>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</si>
  <si>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</si>
  <si>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</si>
  <si>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</si>
  <si>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</si>
  <si>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</si>
  <si>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</si>
  <si>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</si>
  <si>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</si>
  <si>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</si>
  <si>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</si>
  <si>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</si>
  <si>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</si>
  <si>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</si>
  <si>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</si>
  <si>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</si>
  <si>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</si>
  <si>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</si>
  <si>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</si>
  <si>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</si>
  <si>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</si>
  <si>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</si>
  <si>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</si>
  <si>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</si>
  <si>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</si>
  <si>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</si>
  <si>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</si>
  <si>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</si>
  <si>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</si>
  <si>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</si>
  <si>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</si>
  <si>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</si>
  <si>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</si>
  <si>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</si>
  <si>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</si>
  <si>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</si>
  <si>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</si>
  <si>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</si>
  <si>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</si>
  <si>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</si>
  <si>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</si>
  <si>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</si>
  <si>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</si>
  <si>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</si>
  <si>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</si>
  <si>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</si>
  <si>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</si>
  <si>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</si>
  <si>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</si>
  <si>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</si>
  <si>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</si>
  <si>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</si>
  <si>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</si>
  <si>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</si>
  <si>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</si>
  <si>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</si>
  <si>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</si>
  <si>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</si>
  <si>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</si>
  <si>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</si>
  <si>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</si>
  <si>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</si>
  <si>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</si>
  <si>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</si>
  <si>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</si>
  <si>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</si>
  <si>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</si>
  <si>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</si>
  <si>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</si>
  <si>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</si>
  <si>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</si>
  <si>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</si>
  <si>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</si>
  <si>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</si>
  <si>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</si>
  <si>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</si>
  <si>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</si>
  <si>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</si>
  <si>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</si>
  <si>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</si>
  <si>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</si>
  <si>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</si>
  <si>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</si>
  <si>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</si>
  <si>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</si>
  <si>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</si>
  <si>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</si>
  <si>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</si>
  <si>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</si>
  <si>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</si>
  <si>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</si>
  <si>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</si>
  <si>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</si>
  <si>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</si>
  <si>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</si>
  <si>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</si>
  <si>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</si>
  <si>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</si>
  <si>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</si>
  <si>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</si>
  <si>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</si>
  <si>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</si>
  <si>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</si>
  <si>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</si>
  <si>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</si>
  <si>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</si>
  <si>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</si>
  <si>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</si>
  <si>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</si>
  <si>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</si>
  <si>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</si>
  <si>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</si>
  <si>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</si>
  <si>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</si>
  <si>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</si>
  <si>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</si>
  <si>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</si>
  <si>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</si>
  <si>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</si>
  <si>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</si>
  <si>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</si>
  <si>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</si>
  <si>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</si>
  <si>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</si>
  <si>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</si>
  <si>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</si>
  <si>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</si>
  <si>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</si>
  <si>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</si>
  <si>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</si>
  <si>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</si>
  <si>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</si>
  <si>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</si>
  <si>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</si>
  <si>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</si>
  <si>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</si>
  <si>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</si>
  <si>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</si>
  <si>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</si>
  <si>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</si>
  <si>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</si>
  <si>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</si>
  <si>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</si>
  <si>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</si>
  <si>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</si>
  <si>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</si>
  <si>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</si>
  <si>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</si>
  <si>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</si>
  <si>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</si>
  <si>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</si>
  <si>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</si>
  <si>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</si>
  <si>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</si>
  <si>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</si>
  <si>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</si>
  <si>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</si>
  <si>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</si>
  <si>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</si>
  <si>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</si>
  <si>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</si>
  <si>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</si>
  <si>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</si>
  <si>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</si>
  <si>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</si>
  <si>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</si>
  <si>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</si>
  <si>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</si>
  <si>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</si>
  <si>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</si>
  <si>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</si>
  <si>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</si>
  <si>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</si>
  <si>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</si>
  <si>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</si>
  <si>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</si>
  <si>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</si>
  <si>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</si>
  <si>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</si>
  <si>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</si>
  <si>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</si>
  <si>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</si>
  <si>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</si>
  <si>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</si>
  <si>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</si>
  <si>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</si>
  <si>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</si>
  <si>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</si>
  <si>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</si>
  <si>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</si>
  <si>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</si>
  <si>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</si>
  <si>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</si>
  <si>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</si>
  <si>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</si>
  <si>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</si>
  <si>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</si>
  <si>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</si>
  <si>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</si>
  <si>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</si>
  <si>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</si>
  <si>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</si>
  <si>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</si>
  <si>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</si>
  <si>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</si>
  <si>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</si>
  <si>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</si>
  <si>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</si>
  <si>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</si>
  <si>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</si>
  <si>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</si>
  <si>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</si>
  <si>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</si>
  <si>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</si>
  <si>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</si>
  <si>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</si>
  <si>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</si>
  <si>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</si>
  <si>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</si>
  <si>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</si>
  <si>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</si>
  <si>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</si>
  <si>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</si>
  <si>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</si>
  <si>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</si>
  <si>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</si>
  <si>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</si>
  <si>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</si>
  <si>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</si>
  <si>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</si>
  <si>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</si>
  <si>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</si>
  <si>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</si>
  <si>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</si>
  <si>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</si>
  <si>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</si>
  <si>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</si>
  <si>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</si>
  <si>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</si>
  <si>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</si>
  <si>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</si>
  <si>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</si>
  <si>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</si>
  <si>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</si>
  <si>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</si>
  <si>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</si>
  <si>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</si>
  <si>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</si>
  <si>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</si>
  <si>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</si>
  <si>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</si>
  <si>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</si>
  <si>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</si>
  <si>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</si>
  <si>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</si>
  <si>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</si>
  <si>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</si>
  <si>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</si>
  <si>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</si>
  <si>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</si>
  <si>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</si>
  <si>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</si>
  <si>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</si>
  <si>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</si>
  <si>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</si>
  <si>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</si>
  <si>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</si>
  <si>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</si>
  <si>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</si>
  <si>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</si>
  <si>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</si>
  <si>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</si>
  <si>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</si>
  <si>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</si>
  <si>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</si>
  <si>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</si>
  <si>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</si>
  <si>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</si>
  <si>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</si>
  <si>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</si>
  <si>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</si>
  <si>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</si>
  <si>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</si>
  <si>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</si>
  <si>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</si>
  <si>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</si>
  <si>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</si>
  <si>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</si>
  <si>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</si>
  <si>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</si>
  <si>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</si>
  <si>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</si>
  <si>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</si>
  <si>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</si>
  <si>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</si>
  <si>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</si>
  <si>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</si>
  <si>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</si>
  <si>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</si>
  <si>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</si>
  <si>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</si>
  <si>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</si>
  <si>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</si>
  <si>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</si>
  <si>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</si>
  <si>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</si>
  <si>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</si>
  <si>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</si>
  <si>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</si>
  <si>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</si>
  <si>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</si>
  <si>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</si>
  <si>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</si>
  <si>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</si>
  <si>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</si>
  <si>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</si>
  <si>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</si>
  <si>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</si>
  <si>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</si>
  <si>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</si>
  <si>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</si>
  <si>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</si>
  <si>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</si>
  <si>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</si>
  <si>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</si>
  <si>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</si>
  <si>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</si>
  <si>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</si>
  <si>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</si>
  <si>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</si>
  <si>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</si>
  <si>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</si>
  <si>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</si>
  <si>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</si>
  <si>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</si>
  <si>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</si>
  <si>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</si>
  <si>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</si>
  <si>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</si>
  <si>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</si>
  <si>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</si>
  <si>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</si>
  <si>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</si>
  <si>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</si>
  <si>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</si>
  <si>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</si>
  <si>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</si>
  <si>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</si>
  <si>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</si>
  <si>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</si>
  <si>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</si>
  <si>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</si>
  <si>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</si>
  <si>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</si>
  <si>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</si>
  <si>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</si>
  <si>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</si>
  <si>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</si>
  <si>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</si>
  <si>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</si>
  <si>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</si>
  <si>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</si>
  <si>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</si>
  <si>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</si>
  <si>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</si>
  <si>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</si>
  <si>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</si>
  <si>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</si>
  <si>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</si>
  <si>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</si>
  <si>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</si>
  <si>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</si>
  <si>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</si>
  <si>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</si>
  <si>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</si>
  <si>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</si>
  <si>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</si>
  <si>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</si>
  <si>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</si>
  <si>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</si>
  <si>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</si>
  <si>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</si>
  <si>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</si>
  <si>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</si>
  <si>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</si>
  <si>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</si>
  <si>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</si>
  <si>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</si>
  <si>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</si>
  <si>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</si>
  <si>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</si>
  <si>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</si>
  <si>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</si>
  <si>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</si>
  <si>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</si>
  <si>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</si>
  <si>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</si>
  <si>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</si>
  <si>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</si>
  <si>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</si>
  <si>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</si>
  <si>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</si>
  <si>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</si>
  <si>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</si>
  <si>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</si>
  <si>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</si>
  <si>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</si>
  <si>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</si>
  <si>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</si>
  <si>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</si>
  <si>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</si>
  <si>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</si>
  <si>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</si>
  <si>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</si>
  <si>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</si>
  <si>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</si>
  <si>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</si>
  <si>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</si>
  <si>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</si>
  <si>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</si>
  <si>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</si>
  <si>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</si>
  <si>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</si>
  <si>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</si>
  <si>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</si>
  <si>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</si>
  <si>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</si>
  <si>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</si>
  <si>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</si>
  <si>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</si>
  <si>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</si>
  <si>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</si>
  <si>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</si>
  <si>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</si>
  <si>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</si>
  <si>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</si>
  <si>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</si>
  <si>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</si>
  <si>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</si>
  <si>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</si>
  <si>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</si>
  <si>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</si>
  <si>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</si>
  <si>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</si>
  <si>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</si>
  <si>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</si>
  <si>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</si>
  <si>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</si>
  <si>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</si>
  <si>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</si>
  <si>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</si>
  <si>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</si>
  <si>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</si>
  <si>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</si>
  <si>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</si>
  <si>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</si>
  <si>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</si>
  <si>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</si>
  <si>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</si>
  <si>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</si>
  <si>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</si>
  <si>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</si>
  <si>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</si>
  <si>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</si>
  <si>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</si>
  <si>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</si>
  <si>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</si>
  <si>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</si>
  <si>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</si>
  <si>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</si>
  <si>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</si>
  <si>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</si>
  <si>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</si>
  <si>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</si>
  <si>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</si>
  <si>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</si>
  <si>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</si>
  <si>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</si>
  <si>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</si>
  <si>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</si>
  <si>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</si>
  <si>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</si>
  <si>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</si>
  <si>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</si>
  <si>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</si>
  <si>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</si>
  <si>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</si>
  <si>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</si>
  <si>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</si>
  <si>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</si>
  <si>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</si>
  <si>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</si>
  <si>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</si>
  <si>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</si>
  <si>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</si>
  <si>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</si>
  <si>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</si>
  <si>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</si>
  <si>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</si>
  <si>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</si>
  <si>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</si>
  <si>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</si>
  <si>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</si>
  <si>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</si>
  <si>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</si>
  <si>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</si>
  <si>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</si>
  <si>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</si>
  <si>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</si>
  <si>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</si>
  <si>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</si>
  <si>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</si>
  <si>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</si>
  <si>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</si>
  <si>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</si>
  <si>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</si>
  <si>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</si>
  <si>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</si>
  <si>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</si>
  <si>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</si>
  <si>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</si>
  <si>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</si>
  <si>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</si>
  <si>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</si>
  <si>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</si>
  <si>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</si>
  <si>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</si>
  <si>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</si>
  <si>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</si>
  <si>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</si>
  <si>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</si>
  <si>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</si>
  <si>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</si>
  <si>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</si>
  <si>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</si>
  <si>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</si>
  <si>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</si>
  <si>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</si>
  <si>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</si>
  <si>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</si>
  <si>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</si>
  <si>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</si>
  <si>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</si>
  <si>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</si>
  <si>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</si>
  <si>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</si>
  <si>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</si>
  <si>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</si>
  <si>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</si>
  <si>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</si>
  <si>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</si>
  <si>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</si>
  <si>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</si>
  <si>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</si>
  <si>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</si>
  <si>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</si>
  <si>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</si>
  <si>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</si>
  <si>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</si>
  <si>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</si>
  <si>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</si>
  <si>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</si>
  <si>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</si>
  <si>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</si>
  <si>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</si>
  <si>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</si>
  <si>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</si>
  <si>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</si>
  <si>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</si>
  <si>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</si>
  <si>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</si>
  <si>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</si>
  <si>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</si>
  <si>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</si>
  <si>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</si>
  <si>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</si>
  <si>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</si>
  <si>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</si>
  <si>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</si>
  <si>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</si>
  <si>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</si>
  <si>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</si>
  <si>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</si>
  <si>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</si>
  <si>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</si>
  <si>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</si>
  <si>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</si>
  <si>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</si>
  <si>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</si>
  <si>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</si>
  <si>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</si>
  <si>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</si>
  <si>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</si>
  <si>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</si>
  <si>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</si>
  <si>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</si>
  <si>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</si>
  <si>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</si>
  <si>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</si>
  <si>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</si>
  <si>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</si>
  <si>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</si>
  <si>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</si>
  <si>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</si>
  <si>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</si>
  <si>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</si>
  <si>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</si>
  <si>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</si>
  <si>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</si>
  <si>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</si>
  <si>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</si>
  <si>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</si>
  <si>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</si>
  <si>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</si>
  <si>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</si>
  <si>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</si>
  <si>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</si>
  <si>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</si>
  <si>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</si>
  <si>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</si>
  <si>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</si>
  <si>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</si>
  <si>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</si>
  <si>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</si>
  <si>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</si>
  <si>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</si>
  <si>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</si>
  <si>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</si>
  <si>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</si>
  <si>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</si>
  <si>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</si>
  <si>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</si>
  <si>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</si>
  <si>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</si>
  <si>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</si>
  <si>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</si>
  <si>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</si>
  <si>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</si>
  <si>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</si>
  <si>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</si>
  <si>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</si>
  <si>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</si>
  <si>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</si>
  <si>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</si>
  <si>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</si>
  <si>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</si>
  <si>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</si>
  <si>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</si>
  <si>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</si>
  <si>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</si>
  <si>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</si>
  <si>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</si>
  <si>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</si>
  <si>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</si>
  <si>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</si>
  <si>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</si>
  <si>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</si>
  <si>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</si>
  <si>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</si>
  <si>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</si>
  <si>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</si>
  <si>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</si>
  <si>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</si>
  <si>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</si>
  <si>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</si>
  <si>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</si>
  <si>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</si>
  <si>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</si>
  <si>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</si>
  <si>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</si>
  <si>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</si>
  <si>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</si>
  <si>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</si>
  <si>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</si>
  <si>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</si>
  <si>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</si>
  <si>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</si>
  <si>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</si>
  <si>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</si>
  <si>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</si>
  <si>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</si>
  <si>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</si>
  <si>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</si>
  <si>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</si>
  <si>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</si>
  <si>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</si>
  <si>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</si>
  <si>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</si>
  <si>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</si>
  <si>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</si>
  <si>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</si>
  <si>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</si>
  <si>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</si>
  <si>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</si>
  <si>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</si>
  <si>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</si>
  <si>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</si>
  <si>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</si>
  <si>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</si>
  <si>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</si>
  <si>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</si>
  <si>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</si>
  <si>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</si>
  <si>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</si>
  <si>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</si>
  <si>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</si>
  <si>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</si>
  <si>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</si>
  <si>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</si>
  <si>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</si>
  <si>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</si>
  <si>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</si>
  <si>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</si>
  <si>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</si>
  <si>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</si>
  <si>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</si>
  <si>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</si>
  <si>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</si>
  <si>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</si>
  <si>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</si>
  <si>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</si>
  <si>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</si>
  <si>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</si>
  <si>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</si>
  <si>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</si>
  <si>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</si>
  <si>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</si>
  <si>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</si>
  <si>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</si>
  <si>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</si>
  <si>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</si>
  <si>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</si>
  <si>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</si>
  <si>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</si>
  <si>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</si>
  <si>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</si>
  <si>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</si>
  <si>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</si>
  <si>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</si>
  <si>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</si>
  <si>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</si>
  <si>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</si>
  <si>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</si>
  <si>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</si>
  <si>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</si>
  <si>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</si>
  <si>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</si>
  <si>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</si>
  <si>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</si>
  <si>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</si>
  <si>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</si>
  <si>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</si>
  <si>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</si>
  <si>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</si>
  <si>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</si>
  <si>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</si>
  <si>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</si>
  <si>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</si>
  <si>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</si>
  <si>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</si>
  <si>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</si>
  <si>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</si>
  <si>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</si>
  <si>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</si>
  <si>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</si>
  <si>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</si>
  <si>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</si>
  <si>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</si>
  <si>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</si>
  <si>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</si>
  <si>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</si>
  <si>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</si>
  <si>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</si>
  <si>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</si>
  <si>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</si>
  <si>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</si>
  <si>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</si>
  <si>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</si>
  <si>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</si>
  <si>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</si>
  <si>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</si>
  <si>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</si>
  <si>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</si>
  <si>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</si>
  <si>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</si>
  <si>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</si>
  <si>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</si>
  <si>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</si>
  <si>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</si>
  <si>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</si>
  <si>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</si>
  <si>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</si>
  <si>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</si>
  <si>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</si>
  <si>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</si>
  <si>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</si>
  <si>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</si>
  <si>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</si>
  <si>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</si>
  <si>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</si>
  <si>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</si>
  <si>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</si>
  <si>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</si>
  <si>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</si>
  <si>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</si>
  <si>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</si>
  <si>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</si>
  <si>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</si>
  <si>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</si>
  <si>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</si>
  <si>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</si>
  <si>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</si>
  <si>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</si>
  <si>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</si>
  <si>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</si>
  <si>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</si>
  <si>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</si>
  <si>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</si>
  <si>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</si>
  <si>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</si>
  <si>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</si>
  <si>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</si>
  <si>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</si>
  <si>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</si>
  <si>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</si>
  <si>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</si>
  <si>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</si>
  <si>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</si>
  <si>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</si>
  <si>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</si>
  <si>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</si>
  <si>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</si>
  <si>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</si>
  <si>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</si>
  <si>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</si>
  <si>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</si>
  <si>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</si>
  <si>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</si>
  <si>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</si>
  <si>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</si>
  <si>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</si>
  <si>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</si>
  <si>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</si>
  <si>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</si>
  <si>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</si>
  <si>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</si>
  <si>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</si>
  <si>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</si>
  <si>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</si>
  <si>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</si>
  <si>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</si>
  <si>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</si>
  <si>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</si>
  <si>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</si>
  <si>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</si>
  <si>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</si>
  <si>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</si>
  <si>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</si>
  <si>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</si>
  <si>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</si>
  <si>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</si>
  <si>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</si>
  <si>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</si>
  <si>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</si>
  <si>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</si>
  <si>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</si>
  <si>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</si>
  <si>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</si>
  <si>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</si>
  <si>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</si>
  <si>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</si>
  <si>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</si>
  <si>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</si>
  <si>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</si>
  <si>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</si>
  <si>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</si>
  <si>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</si>
  <si>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</si>
  <si>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</si>
  <si>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</si>
  <si>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</si>
  <si>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</si>
  <si>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</si>
  <si>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</si>
  <si>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</si>
  <si>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</si>
  <si>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</si>
  <si>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</si>
  <si>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</si>
  <si>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</si>
  <si>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</si>
  <si>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</si>
  <si>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</si>
  <si>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</si>
  <si>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</si>
  <si>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</si>
  <si>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</si>
  <si>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</si>
  <si>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</si>
  <si>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</si>
  <si>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</si>
  <si>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</si>
  <si>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</si>
  <si>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</si>
  <si>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</si>
  <si>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</si>
  <si>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</si>
  <si>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</si>
  <si>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</si>
  <si>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</si>
  <si>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</si>
  <si>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</si>
  <si>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</si>
  <si>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</si>
  <si>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</si>
  <si>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</si>
  <si>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</si>
  <si>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</si>
  <si>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</si>
  <si>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</si>
  <si>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</si>
  <si>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</si>
  <si>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</si>
  <si>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</si>
  <si>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</si>
  <si>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</si>
  <si>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</si>
  <si>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</si>
  <si>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</si>
  <si>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</si>
  <si>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</si>
  <si>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</si>
  <si>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</si>
  <si>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</si>
  <si>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</si>
  <si>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</si>
  <si>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</si>
  <si>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</si>
  <si>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</si>
  <si>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</si>
  <si>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</si>
  <si>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</si>
  <si>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</si>
  <si>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</si>
  <si>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</si>
  <si>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</si>
  <si>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</si>
  <si>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</si>
  <si>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</si>
  <si>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</si>
  <si>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</si>
  <si>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</si>
  <si>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</si>
  <si>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</si>
  <si>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</si>
  <si>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</si>
  <si>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</si>
  <si>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</si>
  <si>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</si>
  <si>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</si>
  <si>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</si>
  <si>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</si>
  <si>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</si>
  <si>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</si>
  <si>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</si>
  <si>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</si>
  <si>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</si>
  <si>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</si>
  <si>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</si>
  <si>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</si>
  <si>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</si>
  <si>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</si>
  <si>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</si>
  <si>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</si>
  <si>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</si>
  <si>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</si>
  <si>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</si>
  <si>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</si>
  <si>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</si>
  <si>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</si>
  <si>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</si>
  <si>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</si>
  <si>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</si>
  <si>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</si>
  <si>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</si>
  <si>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</si>
  <si>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</si>
  <si>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</si>
  <si>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</si>
  <si>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</si>
  <si>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</si>
  <si>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</si>
  <si>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</si>
  <si>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</si>
  <si>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</si>
  <si>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</si>
  <si>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</si>
  <si>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</si>
  <si>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</si>
  <si>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</si>
  <si>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</si>
  <si>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</si>
  <si>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</si>
  <si>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</si>
  <si>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</si>
  <si>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</si>
  <si>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</si>
  <si>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</si>
  <si>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</si>
  <si>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</si>
  <si>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</si>
  <si>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</si>
  <si>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</si>
  <si>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</si>
  <si>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</si>
  <si>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</si>
  <si>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</si>
  <si>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</si>
  <si>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</si>
  <si>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</si>
  <si>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</si>
  <si>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</si>
  <si>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</si>
  <si>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</si>
  <si>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</si>
  <si>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</si>
  <si>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</si>
  <si>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</si>
  <si>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</si>
  <si>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</si>
  <si>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</si>
  <si>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</si>
  <si>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</si>
  <si>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</si>
  <si>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</si>
  <si>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</si>
  <si>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</si>
  <si>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</si>
  <si>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</si>
  <si>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</si>
  <si>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</si>
  <si>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</si>
  <si>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</si>
  <si>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</si>
  <si>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</si>
  <si>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</si>
  <si>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</si>
  <si>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</si>
  <si>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</si>
  <si>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</si>
  <si>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</si>
  <si>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</si>
  <si>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</si>
  <si>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</si>
  <si>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</si>
  <si>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</si>
  <si>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</si>
  <si>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</si>
  <si>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</si>
  <si>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</si>
  <si>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</si>
  <si>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</si>
  <si>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</si>
  <si>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</si>
  <si>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</si>
  <si>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</si>
  <si>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</si>
  <si>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</si>
  <si>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</si>
  <si>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</si>
  <si>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</si>
  <si>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</si>
  <si>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</si>
  <si>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</si>
  <si>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</si>
  <si>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</si>
  <si>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</si>
  <si>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</si>
  <si>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</si>
  <si>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</si>
  <si>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</si>
  <si>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</si>
  <si>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</si>
  <si>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</si>
  <si>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</si>
  <si>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</si>
  <si>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</si>
  <si>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</si>
  <si>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</si>
  <si>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</si>
  <si>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</si>
  <si>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</si>
  <si>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</si>
  <si>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</si>
  <si>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</si>
  <si>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</si>
  <si>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</si>
  <si>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</si>
  <si>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</si>
  <si>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</si>
  <si>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</si>
  <si>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</si>
  <si>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</si>
  <si>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</si>
  <si>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</si>
  <si>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</si>
  <si>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</si>
  <si>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</si>
  <si>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</si>
  <si>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</si>
  <si>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</si>
  <si>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</si>
  <si>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</si>
  <si>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</si>
  <si>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</si>
  <si>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</si>
  <si>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</si>
  <si>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</si>
  <si>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</si>
  <si>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</si>
  <si>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</si>
  <si>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</si>
  <si>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</si>
  <si>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</si>
  <si>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</si>
  <si>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</si>
  <si>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</si>
  <si>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</si>
  <si>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</si>
  <si>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</si>
  <si>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</si>
  <si>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</si>
  <si>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</si>
  <si>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</si>
  <si>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</si>
  <si>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</si>
  <si>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</si>
  <si>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</si>
  <si>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</si>
  <si>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</si>
  <si>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</si>
  <si>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</si>
  <si>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</si>
  <si>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</si>
  <si>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</si>
  <si>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</si>
  <si>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</si>
  <si>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</si>
  <si>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</si>
  <si>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</si>
  <si>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</si>
  <si>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</si>
  <si>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</si>
  <si>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</si>
  <si>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</si>
  <si>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</si>
  <si>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</si>
  <si>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</si>
  <si>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</si>
  <si>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</si>
  <si>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</si>
  <si>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</si>
  <si>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</si>
  <si>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</si>
  <si>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</si>
  <si>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</si>
  <si>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</si>
  <si>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</si>
  <si>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</si>
  <si>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</si>
  <si>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</si>
  <si>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</si>
  <si>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</si>
  <si>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</si>
  <si>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</si>
  <si>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</si>
  <si>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</si>
  <si>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</si>
  <si>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</si>
  <si>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</si>
  <si>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</si>
  <si>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</si>
  <si>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</si>
  <si>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</si>
  <si>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</si>
  <si>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</si>
  <si>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</si>
  <si>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</si>
  <si>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</si>
  <si>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</si>
  <si>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</si>
  <si>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</si>
  <si>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</si>
  <si>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</si>
  <si>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</si>
  <si>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</si>
  <si>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</si>
  <si>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</si>
  <si>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</si>
  <si>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</si>
  <si>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</si>
  <si>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</si>
  <si>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</si>
  <si>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</si>
  <si>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</si>
  <si>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</si>
  <si>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</si>
  <si>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</si>
  <si>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</si>
  <si>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</si>
  <si>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</si>
  <si>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</si>
  <si>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</si>
  <si>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</si>
  <si>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</si>
  <si>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</si>
  <si>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</si>
  <si>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</si>
  <si>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</si>
  <si>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</si>
  <si>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</si>
  <si>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</si>
  <si>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</si>
  <si>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</si>
  <si>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</si>
  <si>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</si>
  <si>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</si>
  <si>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</si>
  <si>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</si>
  <si>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</si>
  <si>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</si>
  <si>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</si>
  <si>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</si>
  <si>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</si>
  <si>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</si>
  <si>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</si>
  <si>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</si>
  <si>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</si>
  <si>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</si>
  <si>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</si>
  <si>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</si>
  <si>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</si>
  <si>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</si>
  <si>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</si>
  <si>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</si>
  <si>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</si>
  <si>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</si>
  <si>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</si>
  <si>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</si>
  <si>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</si>
  <si>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</si>
  <si>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</si>
  <si>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</si>
  <si>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</si>
  <si>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</si>
  <si>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</si>
  <si>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</si>
  <si>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</si>
  <si>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</si>
  <si>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</si>
  <si>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</si>
  <si>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</si>
  <si>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</si>
  <si>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</si>
  <si>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</si>
  <si>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</si>
  <si>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</si>
  <si>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</si>
  <si>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</si>
  <si>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</si>
  <si>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</si>
  <si>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</si>
  <si>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</si>
  <si>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</si>
  <si>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</si>
  <si>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</si>
  <si>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</si>
  <si>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</si>
  <si>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</si>
  <si>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</si>
  <si>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</si>
  <si>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</si>
  <si>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</si>
  <si>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</si>
  <si>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</si>
  <si>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</si>
  <si>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</si>
  <si>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</si>
  <si>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</si>
  <si>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</si>
  <si>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</si>
  <si>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</si>
  <si>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</si>
  <si>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</si>
  <si>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</si>
  <si>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</si>
  <si>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</si>
  <si>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</si>
  <si>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</si>
  <si>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</si>
  <si>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</si>
  <si>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</si>
  <si>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</si>
  <si>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</si>
  <si>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</si>
  <si>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</si>
  <si>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</si>
  <si>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</si>
  <si>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</si>
  <si>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</si>
  <si>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</si>
  <si>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</si>
  <si>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</si>
  <si>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</si>
  <si>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</si>
  <si>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</si>
  <si>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</si>
  <si>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</si>
  <si>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</si>
  <si>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</si>
  <si>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</si>
  <si>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</si>
  <si>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</si>
  <si>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</si>
  <si>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</si>
  <si>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</si>
  <si>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</si>
  <si>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</si>
  <si>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</si>
  <si>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</si>
  <si>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</si>
  <si>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</si>
  <si>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</si>
  <si>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</si>
  <si>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</si>
  <si>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</si>
  <si>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</si>
  <si>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</si>
  <si>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</si>
  <si>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</si>
  <si>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</si>
  <si>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</si>
  <si>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</si>
  <si>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</si>
  <si>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</si>
  <si>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</si>
  <si>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</si>
  <si>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</si>
  <si>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</si>
  <si>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</si>
  <si>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</si>
  <si>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</si>
  <si>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</si>
  <si>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</si>
  <si>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</si>
  <si>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</si>
  <si>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</si>
  <si>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</si>
  <si>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</si>
  <si>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</si>
  <si>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</si>
  <si>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</si>
  <si>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</si>
  <si>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</si>
  <si>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</si>
  <si>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</si>
  <si>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</si>
  <si>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</si>
  <si>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</si>
  <si>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</si>
  <si>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</si>
  <si>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</si>
  <si>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</si>
  <si>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</si>
  <si>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</si>
  <si>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</si>
  <si>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</si>
  <si>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</si>
  <si>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</si>
  <si>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</si>
  <si>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</si>
  <si>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</si>
  <si>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</si>
  <si>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</si>
  <si>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</si>
  <si>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</si>
  <si>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</si>
  <si>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</si>
  <si>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</si>
  <si>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</si>
  <si>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</si>
  <si>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</si>
  <si>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</si>
  <si>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</si>
  <si>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</si>
  <si>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</si>
  <si>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</si>
  <si>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</si>
  <si>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</si>
  <si>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</si>
  <si>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</si>
  <si>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</si>
  <si>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</si>
  <si>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</si>
  <si>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</si>
  <si>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</si>
  <si>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</si>
  <si>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</si>
  <si>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</si>
  <si>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</si>
  <si>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</si>
  <si>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</si>
  <si>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</si>
  <si>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</si>
  <si>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</si>
  <si>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</si>
  <si>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</si>
  <si>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</si>
  <si>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</si>
  <si>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</si>
  <si>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</si>
  <si>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</si>
  <si>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</si>
  <si>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</si>
  <si>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</si>
  <si>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</si>
  <si>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</si>
  <si>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</si>
  <si>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</si>
  <si>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</si>
  <si>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</si>
  <si>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</si>
  <si>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</si>
  <si>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</si>
  <si>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</si>
  <si>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</si>
  <si>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</si>
  <si>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</si>
  <si>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</si>
  <si>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</si>
  <si>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</si>
  <si>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</si>
  <si>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</si>
  <si>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</si>
  <si>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</si>
  <si>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</si>
  <si>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</si>
  <si>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</si>
  <si>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</si>
  <si>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</si>
  <si>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</si>
  <si>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</si>
  <si>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</si>
  <si>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</si>
  <si>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</si>
  <si>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</si>
  <si>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</si>
  <si>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</si>
  <si>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</si>
  <si>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</si>
  <si>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</si>
  <si>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</si>
  <si>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</si>
  <si>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</si>
  <si>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</si>
  <si>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</si>
  <si>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</si>
  <si>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</si>
  <si>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</si>
  <si>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</si>
  <si>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</si>
  <si>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</si>
  <si>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</si>
  <si>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</si>
  <si>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</si>
  <si>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</si>
  <si>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</si>
  <si>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</si>
  <si>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</si>
  <si>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</si>
  <si>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</si>
  <si>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</si>
  <si>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</si>
  <si>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</si>
  <si>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</si>
  <si>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</si>
  <si>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</si>
  <si>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</si>
  <si>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</si>
  <si>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</si>
  <si>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</si>
  <si>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</si>
  <si>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</si>
  <si>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</si>
  <si>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</si>
  <si>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</si>
  <si>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</si>
  <si>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</si>
  <si>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</si>
  <si>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</si>
  <si>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</si>
  <si>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</si>
  <si>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</si>
  <si>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</si>
  <si>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</si>
  <si>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</si>
  <si>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</si>
  <si>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</si>
  <si>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</si>
  <si>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</si>
  <si>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</si>
  <si>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</si>
  <si>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</si>
  <si>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</si>
  <si>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</si>
  <si>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</si>
  <si>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</si>
  <si>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</si>
  <si>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</si>
  <si>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</si>
  <si>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</si>
  <si>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</si>
  <si>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</si>
  <si>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</si>
  <si>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</si>
  <si>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</si>
  <si>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</si>
  <si>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</si>
  <si>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</si>
  <si>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</si>
  <si>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</si>
  <si>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</si>
  <si>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</si>
  <si>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</si>
  <si>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</si>
  <si>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</si>
  <si>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</si>
  <si>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</si>
  <si>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</si>
  <si>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</si>
  <si>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</si>
  <si>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</si>
  <si>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</si>
  <si>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</si>
  <si>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</si>
  <si>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</si>
  <si>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</si>
  <si>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</si>
  <si>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</si>
  <si>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</si>
  <si>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</si>
  <si>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</si>
  <si>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</si>
  <si>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</si>
  <si>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</si>
  <si>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</si>
  <si>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</si>
  <si>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</si>
  <si>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</si>
  <si>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</si>
  <si>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</si>
  <si>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</si>
  <si>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</si>
  <si>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</si>
  <si>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</si>
  <si>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</si>
  <si>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</si>
  <si>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</si>
  <si>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</si>
  <si>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</si>
  <si>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</si>
  <si>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</si>
  <si>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</si>
  <si>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</si>
  <si>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</si>
  <si>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</si>
  <si>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</si>
  <si>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</si>
  <si>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</si>
  <si>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</si>
  <si>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</si>
  <si>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</si>
  <si>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</si>
  <si>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</si>
  <si>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</si>
  <si>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</si>
  <si>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</si>
  <si>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</si>
  <si>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</si>
  <si>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</si>
  <si>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</si>
  <si>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</si>
  <si>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</si>
  <si>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</si>
  <si>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</si>
  <si>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</si>
  <si>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</si>
  <si>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</si>
  <si>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</si>
  <si>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</si>
  <si>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</si>
  <si>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</si>
  <si>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</si>
  <si>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</si>
  <si>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</si>
  <si>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</si>
  <si>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</si>
  <si>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</si>
  <si>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</si>
  <si>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</si>
  <si>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</si>
  <si>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</si>
  <si>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</si>
  <si>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</si>
  <si>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</si>
  <si>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</si>
  <si>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</si>
  <si>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</si>
  <si>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</si>
  <si>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</si>
  <si>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</si>
  <si>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</si>
  <si>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</si>
  <si>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</si>
  <si>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</si>
  <si>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</si>
  <si>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</si>
  <si>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</si>
  <si>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</si>
  <si>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</si>
  <si>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</si>
  <si>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</si>
  <si>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</si>
  <si>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</si>
  <si>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</si>
  <si>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</si>
  <si>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</si>
  <si>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</si>
  <si>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</si>
  <si>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</si>
  <si>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</si>
  <si>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</si>
  <si>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</si>
  <si>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</si>
  <si>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</si>
  <si>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</si>
  <si>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</si>
  <si>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</si>
  <si>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</si>
  <si>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</si>
  <si>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</si>
  <si>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</si>
  <si>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</si>
  <si>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</si>
  <si>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</si>
  <si>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</si>
  <si>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</si>
  <si>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</si>
  <si>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</si>
  <si>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</si>
  <si>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</si>
  <si>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</si>
  <si>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</si>
  <si>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</si>
  <si>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</si>
  <si>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</si>
  <si>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</si>
  <si>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</si>
  <si>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</si>
  <si>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</si>
  <si>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</si>
  <si>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</si>
  <si>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</si>
  <si>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</si>
  <si>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</si>
  <si>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</si>
  <si>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</si>
  <si>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</si>
  <si>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</si>
  <si>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</si>
  <si>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</si>
  <si>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</si>
  <si>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</si>
  <si>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</si>
  <si>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</si>
  <si>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</si>
  <si>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</si>
  <si>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</si>
  <si>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</si>
  <si>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</si>
  <si>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</si>
  <si>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</si>
  <si>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</si>
  <si>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</si>
  <si>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</si>
  <si>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</si>
  <si>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</si>
  <si>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</si>
  <si>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</si>
  <si>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</si>
  <si>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</si>
  <si>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</si>
  <si>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</si>
  <si>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</si>
  <si>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</si>
  <si>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</si>
  <si>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</si>
  <si>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</si>
  <si>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</si>
  <si>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</si>
  <si>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</si>
  <si>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</si>
  <si>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</si>
  <si>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</si>
  <si>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</si>
  <si>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</si>
  <si>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</si>
  <si>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</si>
  <si>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</si>
  <si>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</si>
  <si>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</si>
  <si>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</si>
  <si>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</si>
  <si>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</si>
  <si>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</si>
  <si>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</si>
  <si>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</si>
  <si>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</si>
  <si>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</si>
  <si>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</si>
  <si>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</si>
  <si>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</si>
  <si>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</si>
  <si>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</si>
  <si>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</si>
  <si>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</si>
  <si>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</si>
  <si>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</si>
  <si>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</si>
  <si>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</si>
  <si>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</si>
  <si>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</si>
  <si>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</si>
  <si>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</si>
  <si>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</si>
  <si>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</si>
  <si>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</si>
  <si>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</si>
  <si>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</si>
  <si>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</si>
  <si>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</si>
  <si>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</si>
  <si>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</si>
  <si>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</si>
  <si>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</si>
  <si>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</si>
  <si>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</si>
  <si>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</si>
  <si>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</si>
  <si>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</si>
  <si>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</si>
  <si>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</si>
  <si>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</si>
  <si>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</si>
  <si>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</si>
  <si>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</si>
  <si>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</si>
  <si>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</si>
  <si>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</si>
  <si>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</si>
  <si>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</si>
  <si>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</si>
  <si>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</si>
  <si>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</si>
  <si>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</si>
  <si>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</si>
  <si>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</si>
  <si>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</si>
  <si>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</si>
  <si>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</si>
  <si>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</si>
  <si>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</si>
  <si>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</si>
  <si>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</si>
  <si>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</si>
  <si>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</si>
  <si>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</si>
  <si>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</si>
  <si>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</si>
  <si>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</si>
  <si>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</si>
  <si>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</si>
  <si>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</si>
  <si>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</si>
  <si>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</si>
  <si>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</si>
  <si>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</si>
  <si>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</si>
  <si>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</si>
  <si>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</si>
  <si>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</si>
  <si>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</si>
  <si>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</si>
  <si>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</si>
  <si>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</si>
  <si>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</si>
  <si>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</si>
  <si>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</si>
  <si>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</si>
  <si>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</si>
  <si>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</si>
  <si>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</si>
  <si>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</si>
  <si>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</si>
  <si>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</si>
  <si>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</si>
  <si>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</si>
  <si>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</si>
  <si>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</si>
  <si>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</si>
  <si>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</si>
  <si>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</si>
  <si>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</si>
  <si>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</si>
  <si>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</si>
  <si>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</si>
  <si>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</si>
  <si>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</si>
  <si>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</si>
  <si>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</si>
  <si>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</si>
  <si>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</si>
  <si>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</si>
  <si>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</si>
  <si>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</si>
  <si>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</si>
  <si>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</si>
  <si>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</si>
  <si>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</si>
  <si>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</si>
  <si>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</si>
  <si>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</si>
  <si>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</si>
  <si>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</si>
  <si>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</si>
  <si>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</si>
  <si>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</si>
  <si>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</si>
  <si>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</si>
  <si>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</si>
  <si>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</si>
  <si>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</si>
  <si>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</si>
  <si>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</si>
  <si>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</si>
  <si>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</si>
  <si>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</si>
  <si>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</si>
  <si>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</si>
  <si>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</si>
  <si>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</si>
  <si>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</si>
  <si>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</si>
  <si>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</si>
  <si>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</si>
  <si>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</si>
  <si>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</si>
  <si>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</si>
  <si>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</si>
  <si>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</si>
  <si>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</si>
  <si>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</si>
  <si>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</si>
  <si>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</si>
  <si>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</si>
  <si>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</si>
  <si>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</si>
  <si>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</si>
  <si>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</si>
  <si>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</si>
  <si>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</si>
  <si>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</si>
  <si>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</si>
  <si>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</si>
  <si>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</si>
  <si>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</si>
  <si>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</si>
  <si>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</si>
  <si>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</si>
  <si>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</si>
  <si>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</si>
  <si>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</si>
  <si>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</si>
  <si>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</si>
  <si>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</si>
  <si>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</si>
  <si>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</si>
  <si>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</si>
  <si>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</si>
  <si>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</si>
  <si>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</si>
  <si>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</si>
  <si>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</si>
  <si>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</si>
  <si>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</si>
  <si>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</si>
  <si>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</si>
  <si>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</si>
  <si>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</si>
  <si>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</si>
  <si>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</si>
  <si>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</si>
  <si>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</si>
  <si>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</si>
  <si>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</si>
  <si>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</si>
  <si>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</si>
  <si>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</si>
  <si>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</si>
  <si>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</si>
  <si>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</si>
  <si>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</si>
  <si>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</si>
  <si>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</si>
  <si>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</si>
  <si>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</si>
  <si>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</si>
  <si>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</si>
  <si>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</si>
  <si>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</si>
  <si>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</si>
  <si>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</si>
  <si>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</si>
  <si>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</si>
  <si>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</si>
  <si>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</si>
  <si>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</si>
  <si>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</si>
  <si>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</si>
  <si>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</si>
  <si>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</si>
  <si>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</si>
  <si>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</si>
  <si>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</si>
  <si>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</si>
  <si>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</si>
  <si>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</si>
  <si>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</si>
  <si>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</si>
  <si>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</si>
  <si>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</si>
  <si>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</si>
  <si>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</si>
  <si>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</si>
  <si>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</si>
  <si>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</si>
  <si>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</si>
  <si>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</si>
  <si>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</si>
  <si>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</si>
  <si>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</si>
  <si>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</si>
  <si>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</si>
  <si>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</si>
  <si>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</si>
  <si>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</si>
  <si>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</si>
  <si>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</si>
  <si>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</si>
  <si>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</si>
  <si>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</si>
  <si>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</si>
  <si>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</si>
  <si>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</si>
  <si>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</si>
  <si>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</si>
  <si>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</si>
  <si>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</si>
  <si>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</si>
  <si>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</si>
  <si>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</si>
  <si>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</si>
  <si>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</si>
  <si>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</si>
  <si>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</si>
  <si>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</si>
  <si>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</si>
  <si>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</si>
  <si>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</si>
  <si>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</si>
  <si>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</si>
  <si>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</si>
  <si>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</si>
  <si>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</si>
  <si>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</si>
  <si>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</si>
  <si>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</si>
  <si>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</si>
  <si>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</si>
  <si>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</si>
  <si>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</si>
  <si>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</si>
  <si>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</si>
  <si>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</si>
  <si>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</si>
  <si>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</si>
  <si>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</si>
  <si>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</si>
  <si>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</si>
  <si>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</si>
  <si>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</si>
  <si>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</si>
  <si>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</si>
  <si>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</si>
  <si>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</si>
  <si>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</si>
  <si>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</si>
  <si>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</si>
  <si>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</si>
  <si>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</si>
  <si>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</si>
  <si>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</si>
  <si>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</si>
  <si>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</si>
  <si>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</si>
  <si>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</si>
  <si>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</si>
  <si>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</si>
  <si>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</si>
  <si>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</si>
  <si>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</si>
  <si>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</si>
  <si>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</si>
  <si>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</si>
  <si>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</si>
  <si>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</si>
  <si>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</si>
  <si>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</si>
  <si>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</si>
  <si>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</si>
  <si>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</si>
  <si>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</si>
  <si>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</si>
  <si>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</si>
  <si>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</si>
  <si>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</si>
  <si>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</si>
  <si>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</si>
  <si>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</si>
  <si>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</si>
  <si>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</si>
  <si>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</si>
  <si>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</si>
  <si>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</si>
  <si>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</si>
  <si>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</si>
  <si>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</si>
  <si>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</si>
  <si>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</si>
  <si>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</si>
  <si>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</si>
  <si>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</si>
  <si>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</si>
  <si>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</si>
  <si>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</si>
  <si>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</si>
  <si>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</si>
  <si>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</si>
  <si>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</si>
  <si>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</si>
  <si>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</si>
  <si>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</si>
  <si>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</si>
  <si>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</si>
  <si>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</si>
  <si>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</si>
  <si>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</si>
  <si>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</si>
  <si>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</si>
  <si>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</si>
  <si>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</si>
  <si>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</si>
  <si>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</si>
  <si>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</si>
  <si>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</si>
  <si>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</si>
  <si>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</si>
  <si>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</si>
  <si>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</si>
  <si>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</si>
  <si>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</si>
  <si>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</si>
  <si>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</si>
  <si>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</si>
  <si>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</si>
  <si>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</si>
  <si>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</si>
  <si>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</si>
  <si>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</si>
  <si>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</si>
  <si>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</si>
  <si>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</si>
  <si>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</si>
  <si>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</si>
  <si>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</si>
  <si>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</si>
  <si>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</si>
  <si>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</si>
  <si>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</si>
  <si>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</si>
  <si>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</si>
  <si>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</si>
  <si>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</si>
  <si>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</si>
  <si>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</si>
  <si>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</si>
  <si>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</si>
  <si>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</si>
  <si>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</si>
  <si>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</si>
  <si>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</si>
  <si>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</si>
  <si>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</si>
  <si>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</si>
  <si>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</si>
  <si>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</si>
  <si>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</si>
  <si>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</si>
  <si>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</si>
  <si>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</si>
  <si>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</si>
  <si>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</si>
  <si>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</si>
  <si>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</si>
  <si>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</si>
  <si>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</si>
  <si>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</si>
  <si>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</si>
  <si>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</si>
  <si>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</si>
  <si>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</si>
  <si>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</si>
  <si>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</si>
  <si>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</si>
  <si>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</si>
  <si>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</si>
  <si>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</si>
  <si>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</si>
  <si>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</si>
  <si>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</si>
  <si>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</si>
  <si>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</si>
  <si>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</si>
  <si>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</si>
  <si>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</si>
  <si>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</si>
  <si>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</si>
  <si>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</si>
  <si>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</si>
  <si>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</si>
  <si>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</si>
  <si>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</si>
  <si>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</si>
  <si>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</si>
  <si>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</si>
  <si>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</si>
  <si>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</si>
  <si>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</si>
  <si>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</si>
  <si>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</si>
  <si>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</si>
  <si>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</si>
  <si>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</si>
  <si>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</si>
  <si>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</si>
  <si>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</si>
  <si>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</si>
  <si>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</si>
  <si>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</si>
  <si>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</si>
  <si>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</si>
  <si>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</si>
  <si>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</si>
  <si>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</si>
  <si>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</si>
  <si>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</si>
  <si>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</si>
  <si>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</si>
  <si>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</si>
  <si>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</si>
  <si>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</si>
  <si>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</si>
  <si>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</si>
  <si>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</si>
  <si>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</si>
  <si>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</si>
  <si>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</si>
  <si>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</si>
  <si>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</si>
  <si>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</si>
  <si>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</si>
  <si>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</si>
  <si>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</si>
  <si>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</si>
  <si>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</si>
  <si>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</si>
  <si>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</si>
  <si>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</si>
  <si>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</si>
  <si>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</si>
  <si>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</si>
  <si>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</si>
  <si>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</si>
  <si>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</si>
  <si>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</si>
  <si>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</si>
  <si>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</si>
  <si>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</si>
  <si>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</si>
  <si>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</si>
  <si>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</si>
  <si>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</si>
  <si>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</si>
  <si>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</si>
  <si>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</si>
  <si>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</si>
  <si>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</si>
  <si>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</si>
  <si>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</si>
  <si>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</si>
  <si>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</si>
  <si>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</si>
  <si>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</si>
  <si>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</si>
  <si>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</si>
  <si>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</si>
  <si>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</si>
  <si>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</si>
  <si>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</si>
  <si>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</si>
  <si>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</si>
  <si>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</si>
  <si>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</si>
  <si>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</si>
  <si>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</si>
  <si>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</si>
  <si>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</si>
  <si>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</si>
  <si>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</si>
  <si>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</si>
  <si>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</si>
  <si>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</si>
  <si>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</si>
  <si>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</si>
  <si>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</si>
  <si>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</si>
  <si>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</si>
  <si>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</si>
  <si>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</si>
  <si>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</si>
  <si>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</si>
  <si>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</si>
  <si>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</si>
  <si>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</si>
  <si>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</si>
  <si>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</si>
  <si>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</si>
  <si>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</si>
  <si>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</si>
  <si>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</si>
  <si>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</si>
  <si>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</si>
  <si>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</si>
  <si>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</si>
  <si>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</si>
  <si>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</si>
  <si>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</si>
  <si>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</si>
  <si>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</si>
  <si>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</si>
  <si>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</si>
  <si>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</si>
  <si>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</si>
  <si>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</si>
  <si>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</si>
  <si>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</si>
  <si>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</si>
  <si>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</si>
  <si>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</si>
  <si>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</si>
  <si>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</si>
  <si>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</si>
  <si>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</si>
  <si>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</si>
  <si>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</si>
  <si>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</si>
  <si>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</si>
  <si>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</si>
  <si>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</si>
  <si>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</si>
  <si>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</si>
  <si>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</si>
  <si>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</si>
  <si>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</si>
  <si>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</si>
  <si>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</si>
  <si>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</si>
  <si>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</si>
  <si>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</si>
  <si>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</si>
  <si>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</si>
  <si>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</si>
  <si>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</si>
  <si>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</si>
  <si>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</si>
  <si>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</si>
  <si>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</si>
  <si>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</si>
  <si>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</si>
  <si>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</si>
  <si>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</si>
  <si>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</si>
  <si>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</si>
  <si>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</si>
  <si>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</si>
  <si>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</si>
  <si>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</si>
  <si>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</si>
  <si>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</si>
  <si>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</si>
  <si>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</si>
  <si>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</si>
  <si>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</si>
  <si>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</si>
  <si>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</si>
  <si>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</si>
  <si>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</si>
  <si>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</si>
  <si>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</si>
  <si>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</si>
  <si>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</si>
  <si>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</si>
  <si>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</si>
  <si>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</si>
  <si>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</si>
  <si>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</si>
  <si>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</si>
  <si>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</si>
  <si>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</si>
  <si>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</si>
  <si>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</si>
  <si>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</si>
  <si>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</si>
  <si>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</si>
  <si>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</si>
  <si>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</si>
  <si>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</si>
  <si>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</si>
  <si>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</si>
  <si>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</si>
  <si>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</si>
  <si>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</si>
  <si>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</si>
  <si>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</si>
  <si>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</si>
  <si>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</si>
  <si>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</si>
  <si>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</si>
  <si>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</si>
  <si>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</si>
  <si>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</si>
  <si>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</si>
  <si>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</si>
  <si>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</si>
  <si>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</si>
  <si>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</si>
  <si>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</si>
  <si>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</si>
  <si>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</si>
  <si>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</si>
  <si>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</si>
  <si>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</si>
  <si>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</si>
  <si>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</si>
  <si>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</si>
  <si>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</si>
  <si>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</si>
  <si>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</si>
  <si>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</si>
  <si>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</si>
  <si>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</si>
  <si>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</si>
  <si>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</si>
  <si>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</si>
  <si>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</si>
  <si>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</si>
  <si>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</si>
  <si>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</si>
  <si>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</si>
  <si>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</si>
  <si>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</si>
  <si>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</si>
  <si>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</si>
  <si>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</si>
  <si>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</si>
  <si>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</si>
  <si>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</si>
  <si>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</si>
  <si>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</si>
  <si>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</si>
  <si>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</si>
  <si>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</si>
  <si>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</si>
  <si>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</si>
  <si>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</si>
  <si>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</si>
  <si>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</si>
  <si>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</si>
  <si>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</si>
  <si>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</si>
  <si>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</si>
  <si>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</si>
  <si>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</si>
  <si>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</si>
  <si>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</si>
  <si>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</si>
  <si>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</si>
  <si>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</si>
  <si>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</si>
  <si>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</si>
  <si>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</si>
  <si>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</si>
  <si>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</si>
  <si>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</si>
  <si>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</si>
  <si>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</si>
  <si>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</si>
  <si>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</si>
  <si>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</si>
  <si>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</si>
  <si>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</si>
  <si>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</si>
  <si>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</si>
  <si>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</si>
  <si>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</si>
  <si>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</si>
  <si>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</si>
  <si>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</si>
  <si>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</si>
  <si>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</si>
  <si>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</si>
  <si>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</si>
  <si>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</si>
  <si>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</si>
  <si>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</si>
  <si>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</si>
  <si>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</si>
  <si>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</si>
  <si>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</si>
  <si>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</si>
  <si>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</si>
  <si>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</si>
  <si>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</si>
  <si>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</si>
  <si>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</si>
  <si>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</si>
  <si>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</si>
  <si>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</si>
  <si>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</si>
  <si>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</si>
  <si>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</si>
  <si>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</si>
  <si>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</si>
  <si>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</si>
  <si>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</si>
  <si>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</si>
  <si>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</si>
  <si>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</si>
  <si>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</si>
  <si>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</si>
  <si>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</si>
  <si>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</si>
  <si>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</si>
  <si>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</si>
  <si>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</si>
  <si>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</si>
  <si>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</si>
  <si>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</si>
  <si>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</si>
  <si>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</si>
  <si>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</si>
  <si>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</si>
  <si>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</si>
  <si>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</si>
  <si>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</si>
  <si>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</si>
  <si>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</si>
  <si>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</si>
  <si>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</si>
  <si>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</si>
  <si>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</si>
  <si>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</si>
  <si>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</si>
  <si>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</si>
  <si>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</si>
  <si>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</si>
  <si>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</si>
  <si>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</si>
  <si>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</si>
  <si>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</si>
  <si>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</si>
  <si>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</si>
  <si>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</si>
  <si>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</si>
  <si>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</si>
  <si>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</si>
  <si>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</si>
  <si>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</si>
  <si>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</si>
  <si>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</si>
  <si>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</si>
  <si>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</si>
  <si>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</si>
  <si>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</si>
  <si>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</si>
  <si>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</si>
  <si>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</si>
  <si>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</si>
  <si>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</si>
  <si>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</si>
  <si>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</si>
  <si>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</si>
  <si>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</si>
  <si>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</si>
  <si>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</si>
  <si>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</si>
  <si>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</si>
  <si>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</si>
  <si>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</si>
  <si>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</si>
  <si>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</si>
  <si>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</si>
  <si>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</si>
  <si>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</si>
  <si>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</si>
  <si>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</si>
  <si>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</si>
  <si>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</si>
  <si>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</si>
  <si>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</si>
  <si>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</si>
  <si>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</si>
  <si>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</si>
  <si>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</si>
  <si>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</si>
  <si>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</si>
  <si>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</si>
  <si>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</si>
  <si>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</si>
  <si>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</si>
  <si>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</si>
  <si>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</si>
  <si>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</si>
  <si>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</si>
  <si>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</si>
  <si>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</si>
  <si>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</si>
  <si>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</si>
  <si>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</si>
  <si>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</si>
  <si>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</si>
  <si>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</si>
  <si>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</si>
  <si>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</si>
  <si>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</si>
  <si>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</si>
  <si>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</si>
  <si>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</si>
  <si>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</si>
  <si>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</si>
  <si>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</si>
  <si>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</si>
  <si>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</si>
  <si>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</si>
  <si>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</si>
  <si>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</si>
  <si>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</si>
  <si>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</si>
  <si>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</si>
  <si>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</si>
  <si>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</si>
  <si>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</si>
  <si>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</si>
  <si>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</si>
  <si>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</si>
  <si>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</si>
  <si>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</si>
  <si>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</si>
  <si>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</si>
  <si>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</si>
  <si>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</si>
  <si>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</si>
  <si>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</si>
  <si>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</si>
  <si>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</si>
  <si>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</si>
  <si>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</si>
  <si>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</si>
  <si>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</si>
  <si>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</si>
  <si>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</si>
  <si>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</si>
  <si>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</si>
  <si>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</si>
  <si>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</si>
  <si>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</si>
  <si>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</si>
  <si>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</si>
  <si>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</si>
  <si>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</si>
  <si>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</si>
  <si>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</si>
  <si>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</si>
  <si>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</si>
  <si>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</si>
  <si>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</si>
  <si>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</si>
  <si>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</si>
  <si>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</si>
  <si>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</si>
  <si>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</si>
  <si>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</si>
  <si>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</si>
  <si>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</si>
  <si>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</si>
  <si>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</si>
  <si>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</si>
  <si>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</si>
  <si>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</si>
  <si>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</si>
  <si>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</si>
  <si>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</si>
  <si>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</si>
  <si>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</si>
  <si>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</si>
  <si>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</si>
  <si>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</si>
  <si>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</si>
  <si>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</si>
  <si>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</si>
  <si>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</si>
  <si>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</si>
  <si>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</si>
  <si>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</si>
  <si>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</si>
  <si>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</si>
  <si>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</si>
  <si>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</si>
  <si>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</si>
  <si>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</si>
  <si>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</si>
  <si>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</si>
  <si>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</si>
  <si>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</si>
  <si>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</si>
  <si>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</si>
  <si>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</si>
  <si>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</si>
  <si>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</si>
  <si>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</si>
  <si>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</si>
  <si>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</si>
  <si>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</si>
  <si>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</si>
  <si>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</si>
  <si>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</si>
  <si>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</si>
  <si>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</si>
  <si>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</si>
  <si>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</si>
  <si>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</si>
  <si>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</si>
  <si>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</si>
  <si>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</si>
  <si>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</si>
  <si>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</si>
  <si>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</si>
  <si>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</si>
  <si>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</si>
  <si>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</si>
  <si>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</si>
  <si>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</si>
  <si>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</si>
  <si>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</si>
  <si>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</si>
  <si>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</si>
  <si>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</si>
  <si>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</si>
  <si>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</si>
  <si>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</si>
  <si>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</si>
  <si>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</si>
  <si>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</si>
  <si>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</si>
  <si>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</si>
  <si>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</si>
  <si>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</si>
  <si>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</si>
  <si>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</si>
  <si>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</si>
  <si>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</si>
  <si>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</si>
  <si>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</si>
  <si>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</si>
  <si>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</si>
  <si>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</si>
  <si>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</si>
  <si>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</si>
  <si>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</si>
  <si>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</si>
  <si>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</si>
  <si>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</si>
  <si>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</si>
  <si>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</si>
  <si>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</si>
  <si>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</si>
  <si>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</si>
  <si>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</si>
  <si>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</si>
  <si>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</si>
  <si>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</si>
  <si>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</si>
  <si>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</si>
  <si>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</si>
  <si>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</si>
  <si>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</si>
  <si>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</si>
  <si>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</si>
  <si>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</si>
  <si>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</si>
  <si>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</si>
  <si>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</si>
  <si>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</si>
  <si>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</si>
  <si>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</si>
  <si>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</si>
  <si>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</si>
  <si>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</si>
  <si>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</si>
  <si>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</si>
  <si>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</si>
  <si>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</si>
  <si>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</si>
  <si>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</si>
  <si>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</si>
  <si>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</si>
  <si>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</si>
  <si>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</si>
  <si>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</si>
  <si>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</si>
  <si>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</si>
  <si>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</si>
  <si>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</si>
  <si>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</si>
  <si>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</si>
  <si>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</si>
  <si>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</si>
  <si>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</si>
  <si>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</si>
  <si>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</si>
  <si>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</si>
  <si>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</si>
  <si>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</si>
  <si>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</si>
  <si>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</si>
  <si>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</si>
  <si>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</si>
  <si>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</si>
  <si>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</si>
  <si>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</si>
  <si>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</si>
  <si>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</si>
  <si>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</si>
  <si>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</si>
  <si>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</si>
  <si>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</si>
  <si>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</si>
  <si>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</si>
  <si>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</si>
  <si>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</si>
  <si>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</si>
  <si>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</si>
  <si>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</si>
  <si>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</si>
  <si>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</si>
  <si>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</si>
  <si>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</si>
  <si>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</si>
  <si>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</si>
  <si>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</si>
  <si>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</si>
  <si>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</si>
  <si>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</si>
  <si>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</si>
  <si>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</si>
  <si>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</si>
  <si>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</si>
  <si>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</si>
  <si>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</si>
  <si>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</si>
  <si>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</si>
  <si>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</si>
  <si>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</si>
  <si>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</si>
  <si>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</si>
  <si>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</si>
  <si>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</si>
  <si>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</si>
  <si>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</si>
  <si>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</si>
  <si>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</si>
  <si>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</si>
  <si>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</si>
  <si>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</si>
  <si>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</si>
  <si>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</si>
  <si>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</si>
  <si>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</si>
  <si>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</si>
  <si>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</si>
  <si>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</si>
  <si>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</si>
  <si>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</si>
  <si>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</si>
  <si>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</si>
  <si>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</si>
  <si>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</si>
  <si>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</si>
  <si>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</si>
  <si>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</si>
  <si>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</si>
  <si>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</si>
  <si>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</si>
  <si>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</si>
  <si>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</si>
  <si>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</si>
  <si>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</si>
  <si>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</si>
  <si>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</si>
  <si>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</si>
  <si>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</si>
  <si>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</si>
  <si>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</si>
  <si>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</si>
  <si>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</si>
  <si>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</si>
  <si>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</si>
  <si>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</si>
  <si>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</si>
  <si>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</si>
  <si>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</si>
  <si>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</si>
  <si>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</si>
  <si>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</si>
  <si>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</si>
  <si>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</si>
  <si>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</si>
  <si>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</si>
  <si>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</si>
  <si>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</si>
  <si>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</si>
  <si>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</si>
  <si>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</si>
  <si>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</si>
  <si>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</si>
  <si>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</si>
  <si>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</si>
  <si>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</si>
  <si>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</si>
  <si>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</si>
  <si>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</si>
  <si>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</si>
  <si>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</si>
  <si>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</si>
  <si>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</si>
  <si>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</si>
  <si>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</si>
  <si>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</si>
  <si>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</si>
  <si>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</si>
  <si>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</si>
  <si>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</si>
  <si>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</si>
  <si>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</si>
  <si>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</si>
  <si>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</si>
  <si>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</si>
  <si>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</si>
  <si>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</si>
  <si>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</si>
  <si>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</si>
  <si>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</si>
  <si>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</si>
  <si>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</si>
  <si>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</si>
  <si>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</si>
  <si>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</si>
  <si>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</si>
  <si>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</si>
  <si>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</si>
  <si>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</si>
  <si>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</si>
  <si>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</si>
  <si>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</si>
  <si>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</si>
  <si>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</si>
  <si>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</si>
  <si>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</si>
  <si>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</si>
  <si>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</si>
  <si>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</si>
  <si>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</si>
  <si>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</si>
  <si>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</si>
  <si>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</si>
  <si>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</si>
  <si>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</si>
  <si>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</si>
  <si>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</si>
  <si>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</si>
  <si>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</si>
  <si>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</si>
  <si>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</si>
  <si>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</si>
  <si>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</si>
  <si>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</si>
  <si>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</si>
  <si>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</si>
  <si>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</si>
  <si>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</si>
  <si>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</si>
  <si>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</si>
  <si>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</si>
  <si>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</si>
  <si>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</si>
  <si>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</si>
  <si>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</si>
  <si>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</si>
  <si>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</si>
  <si>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</si>
  <si>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</si>
  <si>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</si>
  <si>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</si>
  <si>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</si>
  <si>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</si>
  <si>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</si>
  <si>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</si>
  <si>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</si>
  <si>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</si>
  <si>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</si>
  <si>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</si>
  <si>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</si>
  <si>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</si>
  <si>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</si>
  <si>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</si>
  <si>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</si>
  <si>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</si>
  <si>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</si>
  <si>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</si>
  <si>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</si>
  <si>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</si>
  <si>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</si>
  <si>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</si>
  <si>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</si>
  <si>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</si>
  <si>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</si>
  <si>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</si>
  <si>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</si>
  <si>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</si>
  <si>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</si>
  <si>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</si>
  <si>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</si>
  <si>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</si>
  <si>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</si>
  <si>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</si>
  <si>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</si>
  <si>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</si>
  <si>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</si>
  <si>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</si>
  <si>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</si>
  <si>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</si>
  <si>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</si>
  <si>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</si>
  <si>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</si>
  <si>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</si>
  <si>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</si>
  <si>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</si>
  <si>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</si>
  <si>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</si>
  <si>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</si>
  <si>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</si>
  <si>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</si>
  <si>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</si>
  <si>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</si>
  <si>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</si>
  <si>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</si>
  <si>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</si>
  <si>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</si>
  <si>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</si>
  <si>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</si>
  <si>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</si>
  <si>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</si>
  <si>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</si>
  <si>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</si>
  <si>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</si>
  <si>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</si>
  <si>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</si>
  <si>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</si>
  <si>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</si>
  <si>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</si>
  <si>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</si>
  <si>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</si>
  <si>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</si>
  <si>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</si>
  <si>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</si>
  <si>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</si>
  <si>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</si>
  <si>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</si>
  <si>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</si>
  <si>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</si>
  <si>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</si>
  <si>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</si>
  <si>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</si>
  <si>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</si>
  <si>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</si>
  <si>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</si>
  <si>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</si>
  <si>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</si>
  <si>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</si>
  <si>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</si>
  <si>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</si>
  <si>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</si>
  <si>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</si>
  <si>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</si>
  <si>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</si>
  <si>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</si>
  <si>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</si>
  <si>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</si>
  <si>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</si>
  <si>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</si>
  <si>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</si>
  <si>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</si>
  <si>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</si>
  <si>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</si>
  <si>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</si>
  <si>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</si>
  <si>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</si>
  <si>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</si>
  <si>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</si>
  <si>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</si>
  <si>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</si>
  <si>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</si>
  <si>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</si>
  <si>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</si>
  <si>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</si>
  <si>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</si>
  <si>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</si>
  <si>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</si>
  <si>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</si>
  <si>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</si>
  <si>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</si>
  <si>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</si>
  <si>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</si>
  <si>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</si>
  <si>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</si>
  <si>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</si>
  <si>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</si>
  <si>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</si>
  <si>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</si>
  <si>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</si>
  <si>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</si>
  <si>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</si>
  <si>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</si>
  <si>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</si>
  <si>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</si>
  <si>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</si>
  <si>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</si>
  <si>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</si>
  <si>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</si>
  <si>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</si>
  <si>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</si>
  <si>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</si>
  <si>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</si>
  <si>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</si>
  <si>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</si>
  <si>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</si>
  <si>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</si>
  <si>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</si>
  <si>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</si>
  <si>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</si>
  <si>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</si>
  <si>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</si>
  <si>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</si>
  <si>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</si>
  <si>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</si>
  <si>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</si>
  <si>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</si>
  <si>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</si>
  <si>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</si>
  <si>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</si>
  <si>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</si>
  <si>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</si>
  <si>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</si>
  <si>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</si>
  <si>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</si>
  <si>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</si>
  <si>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</si>
  <si>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</si>
  <si>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</si>
  <si>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</si>
  <si>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</si>
  <si>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</si>
  <si>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</si>
  <si>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</si>
  <si>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</si>
  <si>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</si>
  <si>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</si>
  <si>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</si>
  <si>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</si>
  <si>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</si>
  <si>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</si>
  <si>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</si>
  <si>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</si>
  <si>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</si>
  <si>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</si>
  <si>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</si>
  <si>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</si>
  <si>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</si>
  <si>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</si>
  <si>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</si>
  <si>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</si>
  <si>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</si>
  <si>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</si>
  <si>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</si>
  <si>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</si>
  <si>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</si>
  <si>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</si>
  <si>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</si>
  <si>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</si>
  <si>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</si>
  <si>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</si>
  <si>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</si>
  <si>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</si>
  <si>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</si>
  <si>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</si>
  <si>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</si>
  <si>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</si>
  <si>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</si>
  <si>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</si>
  <si>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</si>
  <si>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</si>
  <si>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</si>
  <si>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</si>
  <si>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</si>
  <si>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</si>
  <si>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</si>
  <si>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</si>
  <si>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</si>
  <si>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</si>
  <si>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</si>
  <si>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</si>
  <si>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</si>
  <si>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</si>
  <si>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</si>
  <si>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</si>
  <si>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</si>
  <si>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</si>
  <si>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</si>
  <si>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</si>
  <si>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</si>
  <si>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</si>
  <si>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</si>
  <si>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</si>
  <si>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</si>
  <si>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</si>
  <si>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</si>
  <si>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</si>
  <si>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</si>
  <si>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</si>
  <si>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</si>
  <si>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</si>
  <si>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</si>
  <si>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</si>
  <si>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</si>
  <si>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</si>
  <si>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</si>
  <si>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</si>
  <si>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</si>
  <si>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</si>
  <si>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</si>
  <si>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</si>
  <si>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</si>
  <si>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</si>
  <si>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</si>
  <si>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</si>
  <si>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</si>
  <si>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</si>
  <si>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</si>
  <si>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</si>
  <si>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</si>
  <si>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</si>
  <si>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</si>
  <si>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</si>
  <si>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</si>
  <si>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</si>
  <si>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</si>
  <si>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</si>
  <si>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</si>
  <si>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</si>
  <si>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</si>
  <si>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</si>
  <si>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</si>
  <si>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</si>
  <si>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</si>
  <si>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</si>
  <si>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</si>
  <si>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</si>
  <si>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</si>
  <si>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</si>
  <si>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</si>
  <si>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</si>
  <si>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</si>
  <si>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</si>
  <si>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</si>
  <si>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</si>
  <si>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</si>
  <si>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</si>
  <si>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</si>
  <si>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</si>
  <si>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</si>
  <si>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</si>
  <si>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</si>
  <si>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</si>
  <si>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</si>
  <si>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</si>
  <si>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</si>
  <si>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</si>
  <si>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</si>
  <si>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</si>
  <si>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</si>
  <si>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</si>
  <si>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</si>
  <si>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</si>
  <si>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</si>
  <si>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</si>
  <si>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</si>
  <si>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</si>
  <si>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</si>
  <si>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</si>
  <si>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</si>
  <si>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</si>
  <si>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</si>
  <si>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</si>
  <si>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</si>
  <si>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</si>
  <si>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</si>
  <si>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</si>
  <si>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</si>
  <si>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</si>
  <si>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</si>
  <si>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</si>
  <si>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</si>
  <si>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</si>
  <si>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</si>
  <si>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</si>
  <si>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</si>
  <si>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</si>
  <si>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</si>
  <si>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</si>
  <si>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</si>
  <si>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</si>
  <si>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</si>
  <si>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</si>
  <si>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</si>
  <si>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</si>
  <si>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</si>
  <si>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</si>
  <si>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</si>
  <si>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</si>
  <si>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</si>
  <si>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</si>
  <si>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</si>
  <si>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</si>
  <si>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</si>
  <si>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</si>
  <si>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</si>
  <si>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</si>
  <si>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</si>
  <si>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</si>
  <si>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</si>
  <si>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</si>
  <si>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</si>
  <si>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</si>
  <si>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</si>
  <si>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</si>
  <si>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</si>
  <si>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</si>
  <si>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</si>
  <si>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</si>
  <si>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</si>
  <si>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</si>
  <si>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</si>
  <si>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</si>
  <si>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</si>
  <si>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</si>
  <si>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</si>
  <si>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</si>
  <si>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</si>
  <si>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</si>
  <si>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</si>
  <si>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</si>
  <si>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</si>
  <si>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</si>
  <si>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</si>
  <si>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</si>
  <si>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</si>
  <si>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</si>
  <si>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</si>
  <si>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</si>
  <si>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</si>
  <si>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</si>
  <si>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</si>
  <si>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</si>
  <si>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</si>
  <si>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</si>
  <si>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</si>
  <si>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</si>
  <si>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</si>
  <si>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</si>
  <si>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</si>
  <si>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</si>
  <si>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</si>
  <si>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</si>
  <si>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</si>
  <si>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</si>
  <si>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</si>
  <si>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</si>
  <si>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</si>
  <si>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</si>
  <si>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</si>
  <si>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</si>
  <si>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</si>
  <si>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</si>
  <si>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</si>
  <si>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</si>
  <si>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</si>
  <si>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</si>
  <si>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</si>
  <si>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</si>
  <si>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</si>
  <si>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</si>
  <si>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</si>
  <si>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</si>
  <si>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</si>
  <si>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</si>
  <si>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</si>
  <si>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</si>
  <si>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</si>
  <si>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</si>
  <si>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</si>
  <si>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</si>
  <si>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</si>
  <si>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</si>
  <si>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</si>
  <si>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</si>
  <si>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</si>
  <si>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</si>
  <si>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</si>
  <si>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</si>
  <si>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</si>
  <si>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</si>
  <si>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</si>
  <si>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</si>
  <si>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</si>
  <si>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</si>
  <si>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</si>
  <si>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</si>
  <si>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</si>
  <si>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</si>
  <si>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</si>
  <si>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</si>
  <si>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</si>
  <si>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</si>
  <si>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</si>
  <si>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</si>
  <si>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</si>
  <si>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</si>
  <si>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</si>
  <si>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</si>
  <si>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</si>
  <si>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</si>
  <si>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</si>
  <si>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</si>
  <si>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</si>
  <si>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</si>
  <si>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</si>
  <si>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</si>
  <si>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</si>
  <si>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</si>
  <si>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</si>
  <si>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</si>
  <si>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</si>
  <si>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</si>
  <si>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</si>
  <si>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</si>
  <si>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</si>
  <si>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</si>
  <si>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</si>
  <si>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</si>
  <si>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</si>
  <si>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</si>
  <si>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</si>
  <si>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</si>
  <si>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</si>
  <si>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</si>
  <si>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</si>
  <si>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</si>
  <si>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</si>
  <si>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</si>
  <si>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</si>
  <si>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</si>
  <si>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</si>
  <si>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</si>
  <si>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</si>
  <si>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</si>
  <si>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</si>
  <si>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</si>
  <si>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</si>
  <si>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</si>
  <si>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</si>
  <si>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</si>
  <si>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</si>
  <si>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</si>
  <si>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</si>
  <si>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</si>
  <si>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</si>
  <si>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</si>
  <si>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</si>
  <si>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</si>
  <si>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</si>
  <si>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</si>
  <si>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</si>
  <si>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</si>
  <si>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</si>
  <si>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</si>
  <si>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</si>
  <si>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</si>
  <si>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</si>
  <si>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</si>
  <si>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</si>
  <si>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</si>
  <si>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</si>
  <si>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</si>
  <si>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</si>
  <si>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</si>
  <si>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</si>
  <si>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</si>
  <si>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</si>
  <si>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</si>
  <si>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</si>
  <si>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</si>
  <si>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</si>
  <si>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</si>
  <si>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</si>
  <si>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</si>
  <si>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</si>
  <si>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</si>
  <si>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</si>
  <si>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</si>
  <si>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</si>
  <si>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</si>
  <si>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</si>
  <si>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</si>
  <si>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</si>
  <si>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</si>
  <si>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</si>
  <si>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</si>
  <si>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</si>
  <si>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</si>
  <si>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</si>
  <si>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</si>
  <si>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</si>
  <si>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</si>
  <si>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</si>
  <si>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</si>
  <si>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</si>
  <si>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</si>
  <si>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</si>
  <si>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</si>
  <si>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</si>
  <si>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</si>
  <si>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</si>
  <si>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</si>
  <si>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</si>
  <si>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</si>
  <si>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</si>
  <si>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</si>
  <si>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</si>
  <si>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</si>
  <si>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</si>
  <si>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</si>
  <si>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</si>
  <si>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</si>
  <si>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</si>
  <si>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</si>
  <si>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</si>
  <si>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</si>
  <si>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</si>
  <si>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</si>
  <si>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</si>
  <si>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</si>
  <si>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</si>
  <si>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</si>
  <si>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</si>
  <si>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</si>
  <si>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</si>
  <si>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</si>
  <si>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</si>
  <si>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</si>
  <si>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</si>
  <si>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</si>
  <si>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</si>
  <si>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</si>
  <si>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</si>
  <si>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</si>
  <si>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</si>
  <si>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</si>
  <si>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</si>
  <si>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</si>
  <si>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</si>
  <si>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</si>
  <si>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</si>
  <si>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</si>
  <si>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</si>
  <si>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</si>
  <si>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</si>
  <si>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</si>
  <si>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</si>
  <si>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</si>
  <si>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</si>
  <si>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</si>
  <si>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</si>
  <si>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</si>
  <si>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</si>
  <si>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</si>
  <si>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</si>
  <si>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</si>
  <si>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</si>
  <si>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</si>
  <si>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</si>
  <si>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</si>
  <si>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</si>
  <si>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</si>
  <si>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</si>
  <si>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</si>
  <si>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</si>
  <si>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</si>
  <si>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</si>
  <si>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</si>
  <si>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</si>
  <si>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</si>
  <si>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</si>
  <si>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</si>
  <si>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</si>
  <si>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</si>
  <si>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</si>
  <si>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</si>
  <si>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</si>
  <si>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</si>
  <si>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</si>
  <si>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</si>
  <si>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</si>
  <si>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</si>
  <si>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</si>
  <si>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</si>
  <si>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</si>
  <si>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</si>
  <si>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</si>
  <si>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</si>
  <si>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</si>
  <si>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</si>
  <si>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</si>
  <si>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</si>
  <si>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</si>
  <si>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</si>
  <si>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</si>
  <si>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</si>
  <si>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</si>
  <si>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</si>
  <si>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</si>
  <si>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</si>
  <si>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</si>
  <si>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</si>
  <si>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</si>
  <si>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</si>
  <si>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</si>
  <si>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</si>
  <si>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</si>
  <si>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</si>
  <si>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</si>
  <si>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</si>
  <si>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</si>
  <si>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</si>
  <si>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</si>
  <si>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</si>
  <si>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</si>
  <si>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</si>
  <si>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</si>
  <si>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</si>
  <si>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</si>
  <si>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</si>
  <si>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</si>
  <si>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</si>
  <si>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</si>
  <si>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</si>
  <si>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</si>
  <si>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</si>
  <si>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</si>
  <si>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</si>
  <si>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</si>
  <si>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</si>
  <si>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</si>
  <si>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</si>
  <si>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</si>
  <si>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</si>
  <si>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</si>
  <si>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</si>
  <si>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</si>
  <si>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</si>
  <si>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</si>
  <si>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</si>
  <si>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</si>
  <si>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</si>
  <si>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</si>
  <si>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</si>
  <si>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</si>
  <si>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</si>
  <si>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</si>
  <si>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</si>
  <si>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</si>
  <si>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</si>
  <si>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</si>
  <si>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</si>
  <si>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</si>
  <si>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</si>
  <si>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</si>
  <si>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</si>
  <si>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</si>
  <si>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</si>
  <si>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</si>
  <si>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</si>
  <si>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</si>
  <si>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</si>
  <si>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</si>
  <si>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</si>
  <si>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</si>
  <si>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</si>
  <si>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</si>
  <si>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</si>
  <si>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</si>
  <si>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</si>
  <si>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</si>
  <si>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</si>
  <si>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</si>
  <si>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</si>
  <si>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</si>
  <si>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</si>
  <si>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</si>
  <si>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</si>
  <si>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</si>
  <si>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</si>
  <si>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</si>
  <si>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</si>
  <si>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</si>
  <si>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</si>
  <si>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</si>
  <si>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</si>
  <si>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</si>
  <si>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</si>
  <si>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</si>
  <si>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</si>
  <si>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</si>
  <si>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</si>
  <si>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</si>
  <si>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</si>
  <si>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</si>
  <si>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</si>
  <si>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</si>
  <si>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</si>
  <si>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</si>
  <si>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</si>
  <si>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</si>
  <si>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</si>
  <si>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</si>
  <si>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</si>
  <si>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</si>
  <si>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</si>
  <si>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</si>
  <si>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</si>
  <si>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</si>
  <si>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</si>
  <si>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</si>
  <si>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</si>
  <si>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</si>
  <si>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</si>
  <si>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</si>
  <si>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</si>
  <si>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</si>
  <si>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</si>
  <si>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</si>
  <si>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</si>
  <si>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</si>
  <si>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</si>
  <si>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</si>
  <si>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</si>
  <si>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</si>
  <si>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</si>
  <si>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</si>
  <si>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</si>
  <si>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</si>
  <si>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</si>
  <si>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</si>
  <si>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</si>
  <si>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</si>
  <si>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</si>
  <si>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</si>
  <si>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</si>
  <si>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</si>
  <si>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</si>
  <si>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</si>
  <si>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</si>
  <si>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</si>
  <si>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</si>
  <si>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</si>
  <si>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</si>
  <si>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</si>
  <si>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</si>
  <si>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</si>
  <si>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</si>
  <si>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</si>
  <si>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</si>
  <si>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</si>
  <si>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</si>
  <si>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</si>
  <si>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</si>
  <si>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</si>
  <si>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</si>
  <si>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</si>
  <si>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</si>
  <si>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</si>
  <si>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</si>
  <si>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</si>
  <si>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</si>
  <si>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</si>
  <si>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</si>
  <si>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</si>
  <si>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</si>
  <si>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</si>
  <si>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</si>
  <si>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</si>
  <si>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</si>
  <si>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</si>
  <si>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</si>
  <si>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</si>
  <si>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</si>
  <si>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</si>
  <si>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</si>
  <si>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</si>
  <si>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</si>
  <si>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</si>
  <si>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</si>
  <si>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</si>
  <si>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</si>
  <si>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</si>
  <si>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</si>
  <si>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</si>
  <si>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</si>
  <si>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</si>
  <si>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</si>
  <si>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</si>
  <si>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</si>
  <si>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</si>
  <si>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</si>
  <si>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</si>
  <si>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</si>
  <si>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</si>
  <si>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</si>
  <si>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</si>
  <si>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</si>
  <si>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</si>
  <si>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</si>
  <si>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</si>
  <si>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</si>
  <si>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</si>
  <si>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</si>
  <si>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</si>
  <si>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</si>
  <si>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</si>
  <si>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</si>
  <si>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</si>
  <si>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</si>
  <si>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</si>
  <si>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</si>
  <si>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</si>
  <si>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</si>
  <si>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</si>
  <si>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</si>
  <si>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</si>
  <si>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</si>
  <si>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</si>
  <si>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</si>
  <si>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</si>
  <si>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</si>
  <si>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</si>
  <si>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</si>
  <si>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</si>
  <si>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</si>
  <si>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</si>
  <si>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</si>
  <si>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</si>
  <si>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</si>
  <si>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</si>
  <si>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</si>
  <si>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</si>
  <si>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</si>
  <si>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</si>
  <si>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</si>
  <si>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</si>
  <si>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</si>
  <si>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</si>
  <si>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</si>
  <si>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</si>
  <si>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</si>
  <si>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</si>
  <si>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</si>
  <si>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</si>
  <si>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</si>
  <si>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</si>
  <si>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</si>
  <si>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</si>
  <si>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</si>
  <si>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</si>
  <si>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</si>
  <si>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</si>
  <si>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</si>
  <si>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</si>
  <si>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</si>
  <si>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</si>
  <si>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</si>
  <si>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</si>
  <si>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</si>
  <si>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</si>
  <si>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</si>
  <si>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</si>
  <si>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</si>
  <si>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</si>
  <si>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</si>
  <si>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</si>
  <si>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</si>
  <si>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</si>
  <si>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</si>
  <si>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</si>
  <si>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</si>
  <si>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</si>
  <si>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</si>
  <si>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</si>
  <si>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</si>
  <si>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</si>
  <si>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</si>
  <si>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</si>
  <si>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</si>
  <si>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</si>
  <si>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</si>
  <si>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</si>
  <si>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</si>
  <si>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</si>
  <si>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</si>
  <si>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</si>
  <si>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</si>
  <si>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</si>
  <si>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</si>
  <si>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</si>
  <si>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</si>
  <si>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</si>
  <si>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</si>
  <si>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</si>
  <si>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</si>
  <si>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</si>
  <si>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</si>
  <si>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</si>
  <si>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</si>
  <si>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</si>
  <si>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</si>
  <si>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</si>
  <si>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</si>
  <si>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</si>
  <si>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</si>
  <si>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</si>
  <si>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</si>
  <si>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</si>
  <si>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</si>
  <si>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</si>
  <si>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</si>
  <si>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</si>
  <si>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</si>
  <si>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</si>
  <si>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</si>
  <si>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</si>
  <si>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</si>
  <si>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</si>
  <si>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</si>
  <si>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</si>
  <si>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</si>
  <si>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</si>
  <si>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</si>
  <si>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</si>
  <si>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</si>
  <si>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</si>
  <si>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</si>
  <si>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</si>
  <si>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</si>
  <si>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</si>
  <si>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</si>
  <si>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</si>
  <si>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</si>
  <si>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</si>
  <si>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</si>
  <si>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</si>
  <si>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</si>
  <si>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</si>
  <si>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</si>
  <si>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</si>
  <si>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</si>
  <si>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</si>
  <si>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</si>
  <si>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</si>
  <si>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</si>
  <si>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</si>
  <si>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</si>
  <si>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</si>
  <si>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</si>
  <si>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</si>
  <si>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</si>
  <si>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</si>
  <si>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</si>
  <si>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</si>
  <si>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</si>
  <si>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</si>
  <si>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</si>
  <si>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</si>
  <si>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</si>
  <si>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</si>
  <si>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</si>
  <si>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</si>
  <si>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</si>
  <si>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</si>
  <si>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</si>
  <si>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</si>
  <si>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</si>
  <si>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</si>
  <si>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</si>
  <si>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</si>
  <si>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</si>
  <si>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</si>
  <si>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</si>
  <si>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</si>
  <si>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</si>
  <si>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</si>
  <si>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</si>
  <si>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</si>
  <si>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</si>
  <si>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</si>
  <si>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</si>
  <si>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</si>
  <si>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</si>
  <si>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</si>
  <si>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</si>
  <si>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</si>
  <si>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</si>
  <si>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</si>
  <si>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</si>
  <si>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</si>
  <si>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</si>
  <si>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</si>
  <si>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</si>
  <si>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</si>
  <si>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</si>
  <si>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</si>
  <si>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</si>
  <si>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</si>
  <si>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</si>
  <si>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</si>
  <si>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</si>
  <si>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</si>
  <si>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</si>
  <si>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</si>
  <si>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</si>
  <si>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</si>
  <si>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</si>
  <si>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</si>
  <si>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</si>
  <si>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</si>
  <si>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</si>
  <si>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</si>
  <si>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</si>
  <si>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</si>
  <si>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</si>
  <si>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</si>
  <si>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</si>
  <si>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</si>
  <si>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</si>
  <si>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</si>
  <si>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</si>
  <si>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</si>
  <si>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</si>
  <si>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</si>
  <si>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</si>
  <si>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</si>
  <si>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</si>
  <si>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</si>
  <si>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</si>
  <si>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</si>
  <si>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</si>
  <si>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</si>
  <si>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</si>
  <si>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</si>
  <si>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</si>
  <si>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</si>
  <si>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</si>
  <si>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</si>
  <si>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</si>
  <si>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</si>
  <si>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</si>
  <si>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</si>
  <si>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</si>
  <si>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</si>
  <si>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</si>
  <si>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</si>
  <si>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</si>
  <si>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</si>
  <si>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</si>
  <si>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</si>
  <si>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</si>
  <si>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</si>
  <si>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</si>
  <si>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</si>
  <si>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</si>
  <si>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</si>
  <si>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</si>
  <si>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</si>
  <si>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</si>
  <si>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</si>
  <si>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</si>
  <si>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</si>
  <si>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</si>
  <si>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</si>
  <si>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</si>
  <si>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</si>
  <si>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</si>
  <si>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</si>
  <si>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</si>
  <si>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</si>
  <si>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</si>
  <si>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</si>
  <si>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</si>
  <si>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</si>
  <si>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</si>
  <si>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</si>
  <si>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</si>
  <si>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</si>
  <si>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</si>
  <si>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</si>
  <si>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</si>
  <si>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</si>
  <si>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</si>
  <si>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</si>
  <si>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</si>
  <si>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</si>
  <si>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</si>
  <si>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</si>
  <si>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</si>
  <si>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</si>
  <si>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</si>
  <si>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</si>
  <si>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</si>
  <si>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</si>
  <si>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</si>
  <si>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</si>
  <si>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</si>
  <si>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</si>
  <si>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</si>
  <si>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</si>
  <si>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</si>
  <si>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</si>
  <si>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</si>
  <si>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</si>
  <si>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</si>
  <si>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</si>
  <si>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</si>
  <si>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</si>
  <si>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</si>
  <si>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</si>
  <si>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</si>
  <si>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</si>
  <si>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</si>
  <si>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</si>
  <si>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</si>
  <si>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</si>
  <si>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</si>
  <si>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</si>
  <si>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</si>
  <si>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</si>
  <si>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</si>
  <si>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</si>
  <si>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</si>
  <si>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</si>
  <si>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</si>
  <si>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</si>
  <si>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</si>
  <si>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</si>
  <si>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</si>
  <si>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</si>
  <si>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</si>
  <si>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</si>
  <si>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</si>
  <si>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</si>
  <si>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</si>
  <si>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</si>
  <si>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</si>
  <si>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</si>
  <si>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</si>
  <si>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</si>
  <si>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</si>
  <si>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</si>
  <si>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</si>
  <si>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</si>
  <si>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</si>
  <si>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</si>
  <si>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</si>
  <si>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</si>
  <si>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</si>
  <si>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</si>
  <si>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</si>
  <si>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</si>
  <si>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</si>
  <si>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</si>
  <si>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</si>
  <si>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</si>
  <si>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</si>
  <si>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</si>
  <si>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</si>
  <si>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</si>
  <si>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</si>
  <si>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</si>
  <si>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</si>
  <si>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</si>
  <si>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</si>
  <si>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</si>
  <si>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</si>
  <si>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</si>
  <si>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</si>
  <si>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</si>
  <si>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</si>
  <si>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</si>
  <si>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</si>
  <si>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</si>
  <si>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</si>
  <si>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</si>
  <si>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</si>
  <si>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</si>
  <si>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</si>
  <si>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</si>
  <si>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</si>
  <si>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</si>
  <si>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</si>
  <si>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</si>
  <si>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</si>
  <si>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</si>
  <si>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</si>
  <si>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</si>
  <si>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</si>
  <si>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</si>
  <si>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</si>
  <si>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</si>
  <si>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</si>
  <si>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</si>
  <si>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</si>
  <si>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</si>
  <si>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</si>
  <si>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</si>
  <si>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</si>
  <si>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</si>
  <si>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</si>
  <si>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</si>
  <si>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</si>
  <si>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</si>
  <si>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</si>
  <si>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</si>
  <si>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</si>
  <si>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</si>
  <si>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</si>
  <si>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</si>
  <si>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</si>
  <si>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</si>
  <si>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</si>
  <si>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</si>
  <si>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</si>
  <si>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</si>
  <si>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</si>
  <si>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</si>
  <si>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</si>
  <si>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</si>
  <si>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</si>
  <si>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</si>
  <si>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</si>
  <si>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</si>
  <si>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</si>
  <si>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</si>
  <si>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</si>
  <si>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</si>
  <si>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</si>
  <si>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</si>
  <si>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</si>
  <si>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</si>
  <si>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</si>
  <si>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</si>
  <si>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</si>
  <si>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</si>
  <si>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</si>
  <si>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</si>
  <si>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</si>
  <si>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</si>
  <si>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</si>
  <si>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</si>
  <si>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</si>
  <si>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</si>
  <si>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</si>
  <si>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</si>
  <si>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</si>
  <si>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</si>
  <si>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</si>
  <si>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</si>
  <si>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</si>
  <si>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</si>
  <si>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</si>
  <si>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</si>
  <si>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</si>
  <si>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</si>
  <si>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</si>
  <si>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</si>
  <si>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</si>
  <si>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</si>
  <si>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</si>
  <si>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</si>
  <si>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</si>
  <si>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</si>
  <si>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</si>
  <si>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</si>
  <si>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</si>
  <si>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</si>
  <si>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</si>
  <si>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</si>
  <si>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</si>
  <si>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</si>
  <si>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</si>
  <si>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</si>
  <si>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</si>
  <si>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</si>
  <si>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</si>
  <si>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</si>
  <si>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</si>
  <si>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</si>
  <si>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</si>
  <si>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</si>
  <si>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</si>
  <si>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</si>
  <si>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</si>
  <si>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</si>
  <si>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</si>
  <si>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</si>
  <si>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</si>
  <si>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</si>
  <si>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</si>
  <si>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</si>
  <si>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</si>
  <si>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</si>
  <si>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</si>
  <si>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</si>
  <si>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</si>
  <si>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</si>
  <si>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</si>
  <si>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</si>
  <si>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</si>
  <si>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</si>
  <si>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</si>
  <si>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</si>
  <si>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</si>
  <si>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</si>
  <si>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</si>
  <si>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</si>
  <si>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</si>
  <si>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</si>
  <si>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</si>
  <si>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</si>
  <si>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</si>
  <si>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</si>
  <si>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</si>
  <si>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</si>
  <si>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</si>
  <si>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</si>
  <si>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</si>
  <si>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</si>
  <si>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</si>
  <si>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</si>
  <si>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</si>
  <si>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</si>
  <si>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</si>
  <si>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</si>
  <si>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</si>
  <si>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</si>
  <si>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</si>
  <si>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</si>
  <si>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</si>
  <si>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</si>
  <si>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</si>
  <si>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</si>
  <si>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</si>
  <si>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</si>
  <si>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</si>
  <si>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</si>
  <si>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</si>
  <si>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</si>
  <si>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</si>
  <si>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</si>
  <si>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</si>
  <si>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</si>
  <si>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</si>
  <si>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</si>
  <si>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</si>
  <si>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</si>
  <si>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</si>
  <si>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</si>
  <si>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</si>
  <si>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</si>
  <si>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</si>
  <si>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</si>
  <si>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</si>
  <si>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</si>
  <si>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</si>
  <si>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</si>
  <si>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</si>
  <si>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</si>
  <si>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</si>
  <si>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</si>
  <si>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</si>
  <si>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</si>
  <si>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</si>
  <si>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</si>
  <si>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</si>
  <si>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</si>
  <si>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</si>
  <si>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</si>
  <si>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</si>
  <si>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</si>
  <si>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</si>
  <si>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</si>
  <si>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</si>
  <si>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</si>
  <si>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</si>
  <si>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</si>
  <si>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</si>
  <si>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</si>
  <si>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</si>
  <si>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</si>
  <si>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</si>
  <si>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</si>
  <si>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</si>
  <si>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</si>
  <si>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</si>
  <si>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</si>
  <si>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</si>
  <si>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</si>
  <si>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</si>
  <si>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</si>
  <si>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</si>
  <si>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</si>
  <si>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</si>
  <si>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</si>
  <si>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</si>
  <si>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</si>
  <si>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</si>
  <si>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</si>
  <si>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</si>
  <si>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</si>
  <si>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</si>
  <si>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</si>
  <si>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</si>
  <si>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</si>
  <si>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</si>
  <si>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</si>
  <si>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</si>
  <si>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</si>
  <si>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</si>
  <si>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</si>
  <si>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</si>
  <si>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</si>
  <si>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</si>
  <si>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</si>
  <si>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</si>
  <si>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</si>
  <si>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</si>
  <si>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</si>
  <si>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</si>
  <si>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</si>
  <si>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</si>
  <si>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</si>
  <si>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</si>
  <si>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</si>
  <si>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</si>
  <si>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</si>
  <si>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</si>
  <si>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</si>
  <si>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</si>
  <si>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</si>
  <si>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</si>
  <si>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</si>
  <si>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</si>
  <si>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</si>
  <si>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</si>
  <si>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</si>
  <si>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</si>
  <si>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</si>
  <si>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</si>
  <si>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</si>
  <si>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</si>
  <si>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</si>
  <si>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</si>
  <si>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</si>
  <si>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</si>
  <si>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</si>
  <si>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</si>
  <si>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</si>
  <si>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</si>
  <si>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</si>
  <si>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</si>
  <si>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</si>
  <si>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</si>
  <si>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</si>
  <si>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</si>
  <si>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</si>
  <si>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</si>
  <si>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</si>
  <si>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</si>
  <si>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</si>
  <si>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</si>
  <si>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</si>
  <si>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</si>
  <si>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</si>
  <si>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</si>
  <si>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</si>
  <si>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</si>
  <si>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</si>
  <si>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</si>
  <si>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</si>
  <si>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</si>
  <si>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</si>
  <si>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</si>
  <si>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</si>
  <si>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</si>
  <si>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</si>
  <si>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</si>
  <si>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</si>
  <si>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</si>
  <si>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</si>
  <si>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</si>
  <si>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</si>
  <si>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</si>
  <si>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</si>
  <si>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</si>
  <si>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</si>
  <si>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</si>
  <si>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</si>
  <si>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</si>
  <si>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</si>
  <si>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</si>
  <si>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</si>
  <si>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</si>
  <si>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</si>
  <si>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</si>
  <si>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</si>
  <si>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</si>
  <si>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</si>
  <si>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</si>
  <si>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</si>
  <si>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</si>
  <si>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</si>
  <si>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</si>
  <si>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</si>
  <si>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</si>
  <si>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</si>
  <si>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</si>
  <si>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</si>
  <si>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</si>
  <si>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</si>
  <si>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</si>
  <si>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</si>
  <si>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</si>
  <si>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</si>
  <si>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</si>
  <si>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</si>
  <si>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</si>
  <si>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</si>
  <si>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</si>
  <si>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</si>
  <si>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</si>
  <si>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</si>
  <si>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</si>
  <si>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</si>
  <si>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</si>
  <si>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</si>
  <si>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</si>
  <si>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</si>
  <si>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</si>
  <si>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</si>
  <si>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</si>
  <si>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</si>
  <si>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</si>
  <si>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</si>
  <si>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</si>
  <si>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</si>
  <si>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</si>
  <si>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</si>
  <si>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</si>
  <si>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</si>
  <si>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</si>
  <si>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</si>
  <si>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</si>
  <si>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</si>
  <si>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</si>
  <si>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</si>
  <si>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</si>
  <si>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</si>
  <si>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</si>
  <si>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</si>
  <si>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</si>
  <si>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</si>
  <si>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</si>
  <si>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</si>
  <si>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</si>
  <si>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</si>
  <si>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</si>
  <si>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</si>
  <si>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</si>
  <si>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</si>
  <si>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</si>
  <si>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</si>
  <si>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</si>
  <si>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</si>
  <si>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</si>
  <si>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</si>
  <si>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</si>
  <si>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</si>
  <si>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</si>
  <si>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</si>
  <si>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</si>
  <si>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</si>
  <si>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</si>
  <si>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</si>
  <si>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</si>
  <si>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</si>
  <si>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</si>
  <si>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</si>
  <si>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</si>
  <si>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</si>
  <si>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</si>
  <si>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</si>
  <si>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</si>
  <si>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</si>
  <si>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</si>
  <si>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</si>
  <si>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</si>
  <si>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</si>
  <si>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</si>
  <si>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</si>
  <si>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</si>
  <si>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</si>
  <si>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</si>
  <si>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</si>
  <si>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</si>
  <si>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</si>
  <si>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</si>
  <si>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</si>
  <si>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</si>
  <si>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</si>
  <si>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</si>
  <si>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</si>
  <si>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</si>
  <si>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</si>
  <si>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</si>
  <si>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</si>
  <si>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</si>
  <si>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</si>
  <si>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</si>
  <si>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</si>
  <si>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</si>
  <si>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</si>
  <si>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</si>
  <si>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</si>
  <si>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</si>
  <si>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</si>
  <si>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</si>
  <si>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</si>
  <si>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</si>
  <si>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</si>
  <si>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</si>
  <si>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</si>
  <si>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</si>
  <si>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</si>
  <si>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</si>
  <si>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</si>
  <si>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</si>
  <si>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</si>
  <si>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</si>
  <si>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</si>
  <si>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</si>
  <si>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</si>
  <si>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</si>
  <si>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</si>
  <si>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</si>
  <si>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</si>
  <si>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</si>
  <si>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</si>
  <si>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</si>
  <si>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</si>
  <si>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</si>
  <si>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</si>
  <si>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</si>
  <si>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</si>
  <si>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</si>
  <si>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</si>
  <si>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</si>
  <si>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</si>
  <si>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</si>
  <si>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</si>
  <si>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</si>
  <si>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</si>
  <si>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</si>
  <si>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</si>
  <si>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</si>
  <si>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</si>
  <si>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</si>
  <si>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</si>
  <si>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</si>
  <si>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</si>
  <si>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</si>
  <si>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</si>
  <si>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</si>
  <si>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</si>
  <si>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</si>
  <si>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</si>
  <si>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</si>
  <si>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</si>
  <si>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</si>
  <si>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</si>
  <si>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</si>
  <si>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</si>
  <si>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</si>
  <si>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</si>
  <si>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</si>
  <si>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</si>
  <si>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</si>
  <si>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</si>
  <si>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</si>
  <si>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</si>
  <si>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</si>
  <si>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</si>
  <si>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</si>
  <si>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</si>
  <si>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</si>
  <si>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</si>
  <si>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</si>
  <si>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</si>
  <si>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</si>
  <si>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</si>
  <si>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</si>
  <si>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</si>
  <si>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</si>
  <si>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</si>
  <si>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</si>
  <si>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</si>
  <si>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</si>
  <si>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</si>
  <si>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</si>
  <si>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</si>
  <si>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</si>
  <si>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</si>
  <si>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</si>
  <si>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</si>
  <si>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</si>
  <si>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</si>
  <si>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</si>
  <si>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</si>
  <si>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</si>
  <si>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</si>
  <si>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</si>
  <si>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</si>
  <si>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</si>
  <si>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</si>
  <si>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</si>
  <si>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</si>
  <si>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</si>
  <si>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</si>
  <si>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</si>
  <si>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</si>
  <si>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</si>
  <si>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</si>
  <si>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</si>
  <si>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</si>
  <si>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</si>
  <si>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</si>
  <si>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</si>
  <si>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</si>
  <si>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</si>
  <si>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</si>
  <si>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</si>
  <si>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</si>
  <si>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</si>
  <si>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</si>
  <si>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</si>
  <si>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</si>
  <si>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</si>
  <si>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</si>
  <si>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</si>
  <si>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</si>
  <si>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</si>
  <si>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</si>
  <si>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</si>
  <si>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</si>
  <si>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</si>
  <si>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</si>
  <si>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</si>
  <si>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</si>
  <si>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</si>
  <si>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</si>
  <si>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</si>
  <si>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</si>
  <si>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</si>
  <si>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</si>
  <si>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</si>
  <si>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</si>
  <si>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</si>
  <si>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</si>
  <si>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</si>
  <si>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</si>
  <si>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</si>
  <si>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</si>
  <si>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</si>
  <si>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</si>
  <si>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</si>
  <si>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</si>
  <si>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</si>
  <si>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</si>
  <si>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</si>
  <si>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</si>
  <si>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</si>
  <si>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</si>
  <si>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</si>
  <si>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</si>
  <si>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</si>
  <si>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</si>
  <si>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</si>
  <si>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</si>
  <si>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</si>
  <si>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</si>
  <si>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</si>
  <si>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</si>
  <si>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</si>
  <si>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</si>
  <si>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</si>
  <si>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</si>
  <si>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</si>
  <si>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</si>
  <si>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</si>
  <si>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</si>
  <si>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</si>
  <si>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</si>
  <si>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</si>
  <si>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</si>
  <si>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</si>
  <si>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</si>
  <si>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</si>
  <si>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</si>
  <si>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</si>
  <si>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</si>
  <si>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</si>
  <si>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</si>
  <si>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</si>
  <si>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</si>
  <si>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</si>
  <si>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</si>
  <si>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</si>
  <si>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</si>
  <si>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</si>
  <si>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</si>
  <si>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</si>
  <si>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</si>
  <si>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</si>
  <si>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</si>
  <si>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</si>
  <si>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</si>
  <si>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</si>
  <si>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</si>
  <si>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</si>
  <si>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</si>
  <si>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</si>
  <si>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</si>
  <si>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</si>
  <si>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</si>
  <si>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</si>
  <si>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</si>
  <si>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</si>
  <si>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</si>
  <si>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</si>
  <si>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</si>
  <si>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</si>
  <si>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</si>
  <si>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</si>
  <si>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</si>
  <si>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</si>
  <si>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</si>
  <si>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</si>
  <si>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</si>
  <si>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</si>
  <si>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</si>
  <si>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</si>
  <si>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</si>
  <si>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</si>
  <si>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</si>
  <si>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</si>
  <si>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</si>
  <si>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</si>
  <si>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</si>
  <si>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</si>
  <si>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</si>
  <si>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</si>
  <si>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</si>
  <si>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</si>
  <si>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</si>
  <si>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</si>
  <si>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</si>
  <si>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</si>
  <si>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</si>
  <si>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</si>
  <si>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</si>
  <si>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</si>
  <si>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</si>
  <si>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</si>
  <si>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</si>
  <si>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</si>
  <si>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</si>
  <si>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</si>
  <si>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</si>
  <si>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</si>
  <si>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</si>
  <si>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</si>
  <si>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</si>
  <si>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</si>
  <si>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</si>
  <si>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</si>
  <si>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</si>
  <si>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</si>
  <si>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</si>
  <si>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</si>
  <si>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</si>
  <si>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</si>
  <si>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</si>
  <si>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</si>
  <si>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</si>
  <si>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</si>
  <si>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</si>
  <si>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</si>
  <si>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</si>
  <si>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</si>
  <si>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</si>
  <si>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</si>
  <si>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</si>
  <si>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</si>
  <si>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</si>
  <si>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</si>
  <si>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</si>
  <si>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</si>
  <si>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</si>
  <si>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</si>
  <si>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</si>
  <si>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</si>
  <si>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</si>
  <si>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</si>
  <si>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</si>
  <si>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</si>
  <si>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</si>
  <si>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</si>
  <si>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</si>
  <si>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</si>
  <si>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</si>
  <si>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</si>
  <si>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</si>
  <si>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</si>
  <si>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</si>
  <si>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</si>
  <si>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</si>
  <si>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</si>
  <si>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</si>
  <si>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</si>
  <si>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</si>
  <si>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</si>
  <si>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</si>
  <si>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</si>
  <si>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</si>
  <si>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</si>
  <si>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</si>
  <si>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</si>
  <si>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</si>
  <si>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</si>
  <si>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</si>
  <si>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</si>
  <si>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</si>
  <si>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</si>
  <si>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</si>
  <si>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</si>
  <si>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</si>
  <si>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</si>
  <si>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</si>
  <si>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</si>
  <si>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</si>
  <si>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</si>
  <si>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</si>
  <si>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</si>
  <si>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</si>
  <si>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</si>
  <si>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</si>
  <si>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</si>
  <si>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</si>
  <si>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</si>
  <si>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</si>
  <si>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</si>
  <si>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</si>
  <si>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</si>
  <si>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</si>
  <si>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</si>
  <si>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</si>
  <si>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</si>
  <si>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</si>
  <si>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</si>
  <si>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</si>
  <si>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</si>
  <si>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</si>
  <si>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</si>
  <si>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</si>
  <si>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</si>
  <si>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</si>
  <si>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</si>
  <si>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</si>
  <si>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</si>
  <si>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</si>
  <si>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</si>
  <si>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</si>
  <si>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</si>
  <si>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</si>
  <si>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</si>
  <si>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</si>
  <si>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</si>
  <si>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</si>
  <si>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</si>
  <si>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</si>
  <si>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</si>
  <si>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</si>
  <si>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</si>
  <si>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</si>
  <si>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</si>
  <si>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</si>
  <si>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</si>
  <si>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</si>
  <si>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</si>
  <si>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</si>
  <si>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</si>
  <si>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</si>
  <si>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</si>
  <si>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</si>
  <si>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</si>
  <si>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</si>
  <si>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</si>
  <si>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</si>
  <si>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</si>
  <si>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</si>
  <si>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</si>
  <si>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</si>
  <si>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</si>
  <si>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</si>
  <si>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</si>
  <si>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</si>
  <si>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</si>
  <si>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</si>
  <si>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</si>
  <si>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</si>
  <si>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</si>
  <si>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</si>
  <si>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</si>
  <si>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</si>
  <si>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</si>
  <si>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</si>
  <si>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</si>
  <si>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</si>
  <si>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</si>
  <si>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</si>
  <si>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</si>
  <si>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</si>
  <si>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</si>
  <si>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</si>
  <si>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</si>
  <si>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</si>
  <si>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</si>
  <si>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</si>
  <si>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</si>
  <si>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</si>
  <si>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</si>
  <si>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</si>
  <si>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</si>
  <si>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</si>
  <si>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</si>
  <si>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</si>
  <si>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</si>
  <si>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</si>
  <si>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</si>
  <si>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</si>
  <si>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</si>
  <si>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</si>
  <si>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</si>
  <si>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</si>
  <si>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</si>
  <si>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</si>
  <si>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</si>
  <si>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</si>
  <si>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</si>
  <si>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</si>
  <si>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</si>
  <si>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</si>
  <si>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</si>
  <si>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</si>
  <si>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</si>
  <si>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</si>
  <si>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</si>
  <si>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</si>
  <si>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</si>
  <si>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</si>
  <si>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</si>
  <si>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</si>
  <si>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</si>
  <si>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</si>
  <si>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</si>
  <si>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</si>
  <si>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</si>
  <si>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</si>
  <si>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</si>
  <si>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</si>
  <si>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</si>
  <si>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</si>
  <si>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</si>
  <si>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</si>
  <si>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</si>
  <si>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</si>
  <si>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</si>
  <si>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</si>
  <si>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</si>
  <si>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</si>
  <si>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</si>
  <si>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</si>
  <si>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</si>
  <si>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</si>
  <si>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</si>
  <si>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</si>
  <si>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</si>
  <si>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</si>
  <si>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</si>
  <si>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</si>
  <si>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</si>
  <si>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</si>
  <si>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</si>
  <si>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</si>
  <si>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</si>
  <si>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</si>
  <si>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</si>
  <si>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</si>
  <si>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</si>
  <si>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</si>
  <si>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</si>
  <si>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</si>
  <si>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</si>
  <si>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</si>
  <si>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</si>
  <si>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</si>
  <si>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</si>
  <si>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</si>
  <si>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</si>
  <si>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</si>
  <si>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</si>
  <si>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</si>
  <si>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</si>
  <si>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</si>
  <si>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</si>
  <si>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</si>
  <si>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</si>
  <si>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</si>
  <si>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</si>
  <si>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</si>
  <si>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</si>
  <si>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</si>
  <si>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</si>
  <si>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</si>
  <si>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</si>
  <si>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</si>
  <si>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</si>
  <si>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</si>
  <si>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</si>
  <si>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</si>
  <si>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</si>
  <si>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</si>
  <si>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</si>
  <si>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</si>
  <si>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</si>
  <si>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</si>
  <si>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</si>
  <si>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</si>
  <si>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</si>
  <si>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</si>
  <si>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</si>
  <si>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</si>
  <si>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</si>
  <si>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</si>
  <si>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</si>
  <si>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</si>
  <si>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</si>
  <si>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</si>
  <si>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</si>
  <si>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</si>
  <si>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</si>
  <si>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</si>
  <si>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</si>
  <si>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</si>
  <si>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</si>
  <si>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</si>
  <si>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</si>
  <si>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</si>
  <si>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</si>
  <si>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</si>
  <si>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</si>
  <si>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</si>
  <si>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</si>
  <si>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</si>
  <si>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</si>
  <si>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</si>
  <si>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</si>
  <si>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</si>
  <si>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</si>
  <si>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</si>
  <si>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</si>
  <si>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</si>
  <si>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</si>
  <si>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</si>
  <si>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</si>
  <si>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</si>
  <si>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</si>
  <si>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</si>
  <si>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</si>
  <si>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</si>
  <si>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</si>
  <si>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</si>
  <si>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</si>
  <si>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</si>
  <si>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</si>
  <si>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</si>
  <si>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</si>
  <si>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</si>
  <si>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</si>
  <si>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</si>
  <si>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</si>
  <si>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</si>
  <si>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</si>
  <si>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</si>
  <si>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</si>
  <si>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</si>
  <si>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</si>
  <si>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</si>
  <si>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</si>
  <si>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</si>
  <si>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</si>
  <si>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</si>
  <si>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</si>
  <si>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</si>
  <si>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</si>
  <si>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</si>
  <si>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</si>
  <si>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</si>
  <si>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</si>
  <si>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</si>
  <si>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</si>
  <si>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</si>
  <si>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</si>
  <si>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</si>
  <si>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</si>
  <si>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</si>
  <si>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</si>
  <si>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</si>
  <si>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</si>
  <si>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</si>
  <si>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</si>
  <si>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</si>
  <si>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</si>
  <si>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</si>
  <si>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</si>
  <si>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</si>
  <si>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</si>
  <si>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</si>
  <si>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</si>
  <si>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</si>
  <si>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</si>
  <si>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</si>
  <si>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</si>
  <si>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</si>
  <si>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</si>
  <si>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</si>
  <si>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</si>
  <si>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</si>
  <si>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</si>
  <si>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</si>
  <si>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</si>
  <si>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</si>
  <si>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</si>
  <si>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</si>
  <si>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</si>
  <si>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</si>
  <si>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</si>
  <si>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</si>
  <si>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</si>
  <si>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</si>
  <si>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</si>
  <si>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</si>
  <si>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</si>
  <si>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</si>
  <si>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</si>
  <si>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</si>
  <si>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</si>
  <si>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</si>
  <si>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</si>
  <si>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</si>
  <si>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</si>
  <si>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</si>
  <si>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</si>
  <si>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</si>
  <si>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</si>
  <si>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</si>
  <si>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</si>
  <si>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</si>
  <si>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</si>
  <si>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</si>
  <si>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</si>
  <si>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</si>
  <si>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</si>
  <si>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</si>
  <si>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</si>
  <si>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</si>
  <si>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</si>
  <si>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</si>
  <si>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</si>
  <si>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</si>
  <si>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</si>
  <si>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</si>
  <si>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</si>
  <si>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</si>
  <si>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</si>
  <si>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</si>
  <si>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</si>
  <si>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</si>
  <si>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</si>
  <si>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</si>
  <si>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</si>
  <si>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</si>
  <si>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</si>
  <si>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</si>
  <si>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</si>
  <si>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</si>
  <si>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</si>
  <si>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</si>
  <si>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</si>
  <si>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</si>
  <si>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</si>
  <si>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</si>
  <si>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</si>
  <si>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</si>
  <si>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</si>
  <si>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</si>
  <si>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</si>
  <si>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</si>
  <si>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</si>
  <si>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</si>
  <si>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</si>
  <si>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</si>
  <si>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</si>
  <si>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</si>
  <si>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</si>
  <si>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</si>
  <si>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</si>
  <si>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</si>
  <si>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</si>
  <si>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</si>
  <si>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</si>
  <si>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</si>
  <si>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</si>
  <si>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</si>
  <si>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</si>
  <si>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</si>
  <si>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</si>
  <si>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</si>
  <si>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</si>
  <si>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</si>
  <si>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</si>
  <si>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</si>
  <si>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</si>
  <si>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</si>
  <si>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</si>
  <si>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</si>
  <si>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</si>
  <si>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</si>
  <si>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</si>
  <si>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</si>
  <si>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</si>
  <si>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</si>
  <si>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</si>
  <si>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</si>
  <si>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</si>
  <si>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</si>
  <si>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</si>
  <si>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</si>
  <si>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</si>
  <si>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</si>
  <si>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</si>
  <si>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</si>
  <si>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</si>
  <si>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</si>
  <si>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</si>
  <si>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</si>
  <si>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</si>
  <si>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</si>
  <si>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</si>
  <si>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</si>
  <si>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</si>
  <si>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</si>
  <si>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</si>
  <si>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</si>
  <si>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</si>
  <si>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</si>
  <si>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</si>
  <si>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</si>
  <si>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</si>
  <si>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</si>
  <si>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</si>
  <si>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</si>
  <si>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</si>
  <si>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</si>
  <si>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</si>
  <si>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</si>
  <si>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</si>
  <si>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</si>
  <si>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</si>
  <si>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</si>
  <si>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</si>
  <si>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</si>
  <si>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</si>
  <si>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</si>
  <si>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</si>
  <si>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</si>
  <si>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</si>
  <si>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</si>
  <si>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</si>
  <si>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</si>
  <si>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</si>
  <si>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</si>
  <si>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</si>
  <si>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</si>
  <si>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</si>
  <si>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</si>
  <si>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</si>
  <si>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</si>
  <si>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</si>
  <si>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</si>
  <si>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</si>
  <si>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</si>
  <si>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</si>
  <si>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</si>
  <si>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</si>
  <si>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</si>
  <si>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</si>
  <si>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</si>
  <si>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</si>
  <si>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</si>
  <si>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</si>
  <si>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</si>
  <si>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</si>
  <si>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</si>
  <si>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</si>
  <si>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</si>
  <si>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</si>
  <si>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</si>
  <si>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</si>
  <si>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</si>
  <si>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</si>
  <si>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</si>
  <si>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</si>
  <si>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</si>
  <si>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</si>
  <si>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</si>
  <si>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</si>
  <si>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</si>
  <si>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</si>
  <si>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</si>
  <si>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</si>
  <si>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</si>
  <si>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</si>
  <si>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</si>
  <si>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</si>
  <si>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</si>
  <si>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</si>
  <si>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</si>
  <si>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</si>
  <si>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</si>
  <si>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</si>
  <si>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</si>
  <si>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</si>
  <si>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</si>
  <si>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</si>
  <si>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</si>
  <si>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</si>
  <si>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</si>
  <si>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</si>
  <si>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</si>
  <si>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</si>
  <si>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</si>
  <si>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</si>
  <si>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</si>
  <si>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</si>
  <si>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</si>
  <si>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</si>
  <si>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</si>
  <si>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</si>
  <si>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</si>
  <si>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</si>
  <si>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</si>
  <si>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</si>
  <si>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</si>
  <si>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</si>
  <si>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</si>
  <si>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</si>
  <si>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</si>
  <si>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</si>
  <si>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</si>
  <si>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</si>
  <si>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</si>
  <si>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</si>
  <si>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</si>
  <si>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</si>
  <si>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</si>
  <si>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</si>
  <si>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</si>
  <si>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</si>
  <si>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</si>
  <si>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</si>
  <si>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</si>
  <si>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</si>
  <si>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</si>
  <si>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</si>
  <si>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</si>
  <si>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</si>
  <si>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</si>
  <si>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</si>
  <si>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</si>
  <si>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</si>
  <si>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</si>
  <si>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</si>
  <si>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</si>
  <si>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</si>
  <si>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</si>
  <si>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</si>
  <si>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</si>
  <si>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</si>
  <si>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</si>
  <si>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</si>
  <si>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</si>
  <si>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</si>
  <si>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</si>
  <si>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</si>
  <si>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</si>
  <si>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</si>
  <si>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</si>
  <si>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</si>
  <si>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</si>
  <si>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</si>
  <si>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</si>
  <si>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</si>
  <si>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</si>
  <si>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</si>
  <si>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</si>
  <si>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</si>
  <si>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</si>
  <si>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</si>
  <si>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</si>
  <si>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</si>
  <si>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</si>
  <si>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</si>
  <si>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</si>
  <si>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</si>
  <si>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</si>
  <si>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</si>
  <si>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</si>
  <si>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</si>
  <si>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</si>
  <si>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</si>
  <si>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</si>
  <si>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</si>
  <si>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</si>
  <si>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</si>
  <si>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</si>
  <si>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</si>
  <si>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</si>
  <si>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</si>
  <si>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</si>
  <si>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</si>
  <si>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</si>
  <si>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</si>
  <si>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</si>
  <si>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</si>
  <si>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</si>
  <si>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</si>
  <si>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</si>
  <si>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</si>
  <si>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</si>
  <si>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</si>
  <si>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</si>
  <si>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</si>
  <si>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</si>
  <si>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</si>
  <si>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</si>
  <si>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</si>
  <si>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</si>
  <si>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</si>
  <si>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</si>
  <si>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</si>
  <si>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</si>
  <si>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</si>
  <si>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</si>
  <si>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</si>
  <si>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</si>
  <si>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</si>
  <si>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</si>
  <si>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</si>
  <si>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</si>
  <si>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</si>
  <si>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</si>
  <si>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</si>
  <si>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</si>
  <si>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</si>
  <si>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</si>
  <si>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</si>
  <si>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</si>
  <si>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</si>
  <si>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</si>
  <si>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</si>
  <si>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</si>
  <si>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</si>
  <si>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</si>
  <si>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</si>
  <si>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</si>
  <si>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</si>
  <si>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</si>
  <si>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</si>
  <si>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</si>
  <si>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</si>
  <si>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</si>
  <si>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</si>
  <si>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</si>
  <si>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</si>
  <si>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</si>
  <si>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</si>
  <si>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</si>
  <si>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</si>
  <si>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</si>
  <si>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</si>
  <si>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</si>
  <si>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</si>
  <si>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</si>
  <si>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</si>
  <si>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</si>
  <si>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</si>
  <si>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</si>
  <si>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</si>
  <si>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</si>
  <si>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</si>
  <si>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</si>
  <si>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</si>
  <si>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</si>
  <si>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</si>
  <si>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</si>
  <si>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</si>
  <si>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</si>
  <si>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</si>
  <si>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</si>
  <si>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</si>
  <si>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</si>
  <si>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</si>
  <si>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</si>
  <si>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</si>
  <si>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</si>
  <si>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</si>
  <si>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</si>
  <si>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</si>
  <si>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</si>
  <si>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</si>
  <si>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</si>
  <si>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</si>
  <si>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</si>
  <si>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</si>
  <si>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</si>
  <si>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</si>
  <si>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</si>
  <si>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</si>
  <si>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</si>
  <si>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</si>
  <si>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</si>
  <si>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</si>
  <si>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</si>
  <si>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</si>
  <si>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</si>
  <si>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</si>
  <si>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</si>
  <si>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</si>
  <si>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</si>
  <si>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</si>
  <si>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</si>
  <si>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</si>
  <si>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</si>
  <si>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</si>
  <si>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</si>
  <si>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</si>
  <si>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</si>
  <si>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</si>
  <si>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</si>
  <si>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</si>
  <si>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</si>
  <si>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</si>
  <si>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</si>
  <si>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</si>
  <si>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</si>
  <si>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</si>
  <si>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</si>
  <si>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</si>
  <si>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</si>
  <si>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</si>
  <si>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</si>
  <si>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</si>
  <si>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</si>
  <si>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</si>
  <si>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</si>
  <si>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</si>
  <si>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</si>
  <si>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</si>
  <si>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</si>
  <si>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</si>
  <si>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</si>
  <si>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</si>
  <si>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</si>
  <si>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</si>
  <si>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</si>
  <si>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</si>
  <si>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</si>
  <si>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</si>
  <si>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</si>
  <si>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</si>
  <si>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</si>
  <si>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</si>
  <si>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</si>
  <si>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</si>
  <si>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</si>
  <si>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</si>
  <si>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</si>
  <si>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</si>
  <si>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</si>
  <si>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</si>
  <si>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</si>
  <si>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</si>
  <si>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</si>
  <si>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</si>
  <si>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</si>
  <si>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</si>
  <si>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</si>
  <si>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</si>
  <si>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</si>
  <si>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</si>
  <si>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</si>
  <si>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</si>
  <si>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</si>
  <si>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</si>
  <si>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</si>
  <si>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</si>
  <si>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</si>
  <si>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</si>
  <si>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</si>
  <si>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</si>
  <si>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</si>
  <si>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</si>
  <si>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</si>
  <si>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</si>
  <si>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</si>
  <si>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</si>
  <si>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</si>
  <si>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</si>
  <si>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</si>
  <si>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</si>
  <si>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</si>
  <si>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</si>
  <si>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</si>
  <si>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</si>
  <si>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</si>
  <si>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</si>
  <si>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</si>
  <si>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</si>
  <si>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</si>
  <si>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</si>
  <si>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</si>
  <si>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</si>
  <si>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</si>
  <si>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</si>
  <si>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</si>
  <si>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</si>
  <si>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</si>
  <si>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</si>
  <si>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</si>
  <si>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</si>
  <si>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</si>
  <si>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</si>
  <si>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</si>
  <si>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</si>
  <si>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</si>
  <si>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</si>
  <si>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</si>
  <si>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</si>
  <si>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</si>
  <si>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</si>
  <si>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</si>
  <si>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</si>
  <si>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</si>
  <si>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</si>
  <si>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</si>
  <si>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</si>
  <si>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</si>
  <si>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</si>
  <si>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</si>
  <si>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</si>
  <si>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</si>
  <si>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</si>
  <si>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</si>
  <si>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</si>
  <si>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</si>
  <si>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</si>
  <si>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</si>
  <si>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</si>
  <si>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</si>
  <si>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</si>
  <si>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</si>
  <si>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</si>
  <si>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</si>
  <si>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</si>
  <si>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</si>
  <si>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</si>
  <si>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</si>
  <si>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</si>
  <si>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</si>
  <si>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</si>
  <si>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</si>
  <si>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</si>
  <si>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</si>
  <si>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</si>
  <si>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</si>
  <si>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</si>
  <si>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</si>
  <si>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</si>
  <si>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</si>
  <si>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</si>
  <si>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</si>
  <si>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</si>
  <si>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</si>
  <si>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</si>
  <si>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</si>
  <si>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</si>
  <si>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</si>
  <si>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</si>
  <si>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</si>
  <si>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</si>
  <si>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</si>
  <si>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</si>
  <si>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</si>
  <si>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</si>
  <si>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</si>
  <si>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</si>
  <si>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</si>
  <si>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</si>
  <si>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</si>
  <si>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</si>
  <si>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</si>
  <si>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</si>
  <si>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</si>
  <si>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</si>
  <si>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</si>
  <si>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</si>
  <si>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</si>
  <si>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</si>
  <si>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</si>
  <si>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</si>
  <si>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</si>
  <si>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</si>
  <si>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</si>
  <si>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</si>
  <si>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</si>
  <si>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</si>
  <si>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</si>
  <si>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</si>
  <si>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</si>
  <si>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</si>
  <si>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</si>
  <si>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</si>
  <si>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</si>
  <si>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</si>
  <si>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</si>
  <si>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</si>
  <si>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</si>
  <si>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</si>
  <si>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</si>
  <si>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</si>
  <si>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</si>
  <si>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</si>
  <si>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</si>
  <si>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</si>
  <si>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</si>
  <si>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</si>
  <si>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</si>
  <si>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</si>
  <si>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</si>
  <si>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</si>
  <si>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</si>
  <si>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</si>
  <si>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</si>
  <si>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</si>
  <si>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</si>
  <si>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</si>
  <si>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</si>
  <si>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</si>
  <si>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</si>
  <si>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</si>
  <si>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</si>
  <si>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</si>
  <si>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</si>
  <si>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</si>
  <si>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</si>
  <si>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</si>
  <si>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</si>
  <si>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</si>
  <si>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</si>
  <si>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</si>
  <si>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</si>
  <si>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</si>
  <si>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</si>
  <si>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</si>
  <si>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</si>
  <si>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</si>
  <si>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</si>
  <si>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</si>
  <si>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</si>
  <si>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</si>
  <si>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</si>
  <si>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</si>
  <si>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</si>
  <si>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</si>
  <si>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</si>
  <si>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</si>
  <si>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</si>
  <si>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</si>
  <si>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</si>
  <si>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</si>
  <si>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</si>
  <si>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</si>
  <si>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</si>
  <si>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</si>
  <si>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</si>
  <si>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</si>
  <si>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</si>
  <si>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</si>
  <si>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</si>
  <si>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</si>
  <si>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</si>
  <si>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</si>
  <si>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</si>
  <si>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</si>
  <si>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</si>
  <si>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</si>
  <si>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</si>
  <si>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</si>
  <si>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</si>
  <si>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</si>
  <si>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</si>
  <si>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</si>
  <si>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</si>
  <si>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</si>
  <si>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</si>
  <si>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</si>
  <si>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</si>
  <si>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</si>
  <si>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</si>
  <si>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</si>
  <si>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</si>
  <si>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</si>
  <si>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</si>
  <si>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</si>
  <si>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</si>
  <si>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</si>
  <si>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</si>
  <si>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</si>
  <si>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</si>
  <si>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</si>
  <si>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</si>
  <si>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</si>
  <si>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</si>
  <si>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</si>
  <si>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</si>
  <si>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</si>
  <si>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</si>
  <si>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</si>
  <si>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</si>
  <si>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</si>
  <si>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</si>
  <si>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</si>
  <si>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</si>
  <si>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</si>
  <si>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</si>
  <si>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</si>
  <si>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</si>
  <si>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</si>
  <si>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</si>
  <si>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</si>
  <si>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</si>
  <si>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</si>
  <si>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</si>
  <si>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</si>
  <si>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</si>
  <si>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</si>
  <si>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</si>
  <si>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</si>
  <si>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</si>
  <si>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</si>
  <si>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</si>
  <si>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</si>
  <si>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</si>
  <si>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</si>
  <si>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</si>
  <si>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</si>
  <si>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</si>
  <si>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</si>
  <si>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</si>
  <si>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</si>
  <si>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</si>
  <si>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</si>
  <si>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</si>
  <si>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</si>
  <si>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</si>
  <si>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</si>
  <si>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</si>
  <si>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</si>
  <si>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</si>
  <si>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</si>
  <si>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</si>
  <si>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</si>
  <si>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</si>
  <si>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</si>
  <si>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</si>
  <si>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</si>
  <si>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</si>
  <si>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</si>
  <si>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</si>
  <si>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</si>
  <si>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</si>
  <si>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</si>
  <si>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</si>
  <si>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</si>
  <si>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</si>
  <si>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</si>
  <si>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</si>
  <si>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</si>
  <si>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</si>
  <si>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</si>
  <si>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</si>
  <si>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</si>
  <si>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</si>
  <si>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</si>
  <si>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</si>
  <si>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</si>
  <si>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</si>
  <si>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</si>
  <si>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</si>
  <si>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</si>
  <si>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</si>
  <si>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</si>
  <si>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</si>
  <si>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</si>
  <si>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</si>
  <si>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</si>
  <si>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</si>
  <si>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</si>
  <si>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</si>
  <si>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</si>
  <si>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</si>
  <si>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</si>
  <si>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</si>
  <si>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</si>
  <si>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</si>
  <si>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</si>
  <si>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</si>
  <si>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</si>
  <si>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</si>
  <si>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</si>
  <si>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</si>
  <si>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</si>
  <si>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</si>
  <si>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</si>
  <si>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</si>
  <si>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</si>
  <si>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</si>
  <si>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</si>
  <si>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</si>
  <si>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</si>
  <si>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</si>
  <si>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</si>
  <si>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</si>
  <si>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</si>
  <si>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</si>
  <si>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</si>
  <si>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</si>
  <si>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</si>
  <si>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</si>
  <si>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</si>
  <si>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</si>
  <si>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</si>
  <si>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</si>
  <si>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</si>
  <si>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</si>
  <si>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</si>
  <si>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</si>
  <si>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</si>
  <si>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</si>
  <si>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</si>
  <si>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</si>
  <si>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</si>
  <si>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</si>
  <si>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</si>
  <si>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</si>
  <si>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</si>
  <si>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</si>
  <si>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</si>
  <si>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</si>
  <si>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</si>
  <si>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</si>
  <si>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</si>
  <si>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</si>
  <si>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</si>
  <si>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</si>
  <si>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</si>
  <si>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</si>
  <si>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</si>
  <si>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</si>
  <si>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</si>
  <si>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</si>
  <si>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</si>
  <si>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</si>
  <si>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</si>
  <si>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</si>
  <si>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</si>
  <si>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</si>
  <si>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</si>
  <si>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</si>
  <si>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</si>
  <si>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</si>
  <si>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</si>
  <si>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</si>
  <si>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</si>
  <si>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</si>
  <si>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</si>
  <si>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</si>
  <si>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</si>
  <si>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</si>
  <si>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</si>
  <si>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</si>
  <si>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</si>
  <si>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</si>
  <si>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</si>
  <si>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</si>
  <si>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</si>
  <si>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</si>
  <si>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</si>
  <si>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</si>
  <si>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</si>
  <si>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</si>
  <si>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</si>
  <si>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</si>
  <si>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</si>
  <si>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</si>
  <si>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</si>
  <si>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</si>
  <si>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</si>
  <si>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</si>
  <si>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</si>
  <si>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</si>
  <si>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</si>
  <si>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</si>
  <si>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</si>
  <si>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</si>
  <si>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</si>
  <si>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</si>
  <si>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</si>
  <si>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</si>
  <si>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</si>
  <si>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</si>
  <si>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</si>
  <si>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</si>
  <si>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</si>
  <si>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</si>
  <si>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</si>
  <si>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</si>
  <si>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</si>
  <si>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</si>
  <si>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</si>
  <si>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</si>
  <si>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</si>
  <si>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</si>
  <si>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</si>
  <si>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</si>
  <si>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</si>
  <si>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</si>
  <si>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</si>
  <si>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</si>
  <si>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</si>
  <si>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</si>
  <si>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</si>
  <si>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</si>
  <si>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</si>
  <si>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</si>
  <si>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</si>
  <si>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</si>
  <si>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</si>
  <si>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</si>
  <si>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</si>
  <si>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</si>
  <si>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</si>
  <si>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</si>
  <si>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</si>
  <si>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</si>
  <si>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</si>
  <si>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</si>
  <si>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</si>
  <si>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</si>
  <si>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</si>
  <si>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</si>
  <si>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</si>
  <si>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</si>
  <si>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</si>
  <si>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</si>
  <si>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</si>
  <si>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</si>
  <si>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</si>
  <si>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</si>
  <si>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</si>
  <si>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</si>
  <si>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</si>
  <si>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</si>
  <si>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</si>
  <si>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</si>
  <si>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</si>
  <si>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</si>
  <si>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</si>
  <si>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</si>
  <si>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</si>
  <si>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</si>
  <si>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</si>
  <si>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</si>
  <si>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</si>
  <si>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</si>
  <si>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</si>
  <si>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</si>
  <si>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</si>
  <si>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</si>
  <si>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</si>
  <si>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</si>
  <si>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</si>
  <si>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</si>
  <si>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</si>
  <si>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</si>
  <si>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</si>
  <si>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</si>
  <si>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</si>
  <si>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</si>
  <si>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</si>
  <si>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</si>
  <si>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</si>
  <si>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</si>
  <si>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</si>
  <si>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</si>
  <si>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</si>
  <si>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</si>
  <si>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</si>
  <si>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</si>
  <si>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</si>
  <si>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</si>
  <si>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</si>
  <si>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</si>
  <si>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</si>
  <si>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</si>
  <si>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</si>
  <si>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</si>
  <si>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</si>
  <si>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</si>
  <si>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</si>
  <si>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</si>
  <si>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</si>
  <si>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</si>
  <si>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</si>
  <si>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</si>
  <si>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</si>
  <si>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</si>
  <si>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</si>
  <si>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</si>
  <si>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</si>
  <si>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</si>
  <si>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</si>
  <si>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</si>
  <si>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</si>
  <si>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</si>
  <si>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</si>
  <si>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</si>
  <si>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</si>
  <si>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</si>
  <si>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</si>
  <si>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</si>
  <si>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</si>
  <si>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</si>
  <si>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</si>
  <si>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</si>
  <si>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</si>
  <si>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</si>
  <si>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</si>
  <si>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</si>
  <si>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</si>
  <si>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</si>
  <si>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</si>
  <si>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</si>
  <si>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</si>
  <si>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</si>
  <si>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</si>
  <si>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</si>
  <si>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</si>
  <si>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</si>
  <si>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</si>
  <si>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</si>
  <si>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</si>
  <si>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</si>
  <si>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</si>
  <si>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</si>
  <si>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</si>
  <si>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</si>
  <si>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</si>
  <si>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</si>
  <si>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</si>
  <si>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</si>
  <si>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</si>
  <si>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</si>
  <si>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</si>
  <si>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</si>
  <si>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</si>
  <si>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</si>
  <si>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</si>
  <si>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</si>
  <si>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</si>
  <si>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</si>
  <si>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</si>
  <si>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</si>
  <si>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</si>
  <si>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</si>
  <si>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</si>
  <si>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</si>
  <si>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</si>
  <si>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</si>
  <si>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</si>
  <si>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</si>
  <si>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</si>
  <si>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</si>
  <si>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</si>
  <si>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</si>
  <si>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</si>
  <si>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</si>
  <si>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</si>
  <si>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</si>
  <si>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</si>
  <si>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</si>
  <si>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</si>
  <si>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</si>
  <si>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</si>
  <si>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</si>
  <si>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</si>
  <si>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</si>
  <si>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</si>
  <si>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</si>
  <si>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</si>
  <si>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</si>
  <si>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</si>
  <si>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</si>
  <si>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</si>
  <si>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</si>
  <si>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</si>
  <si>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</si>
  <si>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</si>
  <si>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</si>
  <si>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</si>
  <si>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</si>
  <si>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</si>
  <si>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</si>
  <si>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</si>
  <si>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</si>
  <si>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</si>
  <si>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</si>
  <si>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</si>
  <si>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</si>
  <si>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</si>
  <si>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</si>
  <si>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</si>
  <si>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</si>
  <si>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</si>
  <si>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</si>
  <si>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</si>
  <si>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</si>
  <si>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</si>
  <si>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</si>
  <si>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</si>
  <si>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</si>
  <si>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</si>
  <si>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</si>
  <si>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</si>
  <si>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</si>
  <si>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</si>
  <si>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</si>
  <si>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</si>
  <si>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</si>
  <si>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</si>
  <si>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</si>
  <si>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</si>
  <si>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</si>
  <si>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</si>
  <si>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</si>
  <si>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</si>
  <si>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</si>
  <si>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</si>
  <si>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</si>
  <si>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</si>
  <si>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</si>
  <si>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</si>
  <si>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</si>
  <si>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</si>
  <si>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</si>
  <si>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</si>
  <si>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</si>
  <si>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</si>
  <si>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</si>
  <si>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</si>
  <si>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</si>
  <si>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</si>
  <si>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</si>
  <si>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</si>
  <si>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</si>
  <si>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</si>
  <si>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</si>
  <si>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</si>
  <si>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</si>
  <si>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</si>
  <si>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</si>
  <si>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</si>
  <si>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</si>
  <si>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</si>
  <si>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</si>
  <si>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</si>
  <si>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</si>
  <si>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</si>
  <si>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</si>
  <si>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</si>
  <si>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</si>
  <si>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</si>
  <si>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</si>
  <si>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</si>
  <si>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</si>
  <si>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</si>
  <si>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</si>
  <si>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</si>
  <si>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</si>
  <si>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</si>
  <si>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</si>
  <si>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</si>
  <si>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</si>
  <si>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</si>
  <si>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</si>
  <si>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</si>
  <si>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</si>
  <si>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</si>
  <si>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</si>
  <si>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</si>
  <si>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</si>
  <si>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</si>
  <si>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</si>
  <si>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</si>
  <si>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</si>
  <si>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</si>
  <si>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</si>
  <si>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</si>
  <si>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</si>
  <si>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</si>
  <si>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</si>
  <si>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</si>
  <si>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</si>
  <si>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</si>
  <si>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</si>
  <si>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</si>
  <si>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</si>
  <si>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</si>
  <si>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</si>
  <si>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</si>
  <si>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</si>
  <si>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</si>
  <si>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</si>
  <si>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</si>
  <si>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</si>
  <si>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</si>
  <si>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</si>
  <si>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</si>
  <si>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</si>
  <si>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</si>
  <si>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</si>
  <si>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</si>
  <si>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</si>
  <si>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</si>
  <si>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</si>
  <si>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</si>
  <si>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</si>
  <si>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</si>
  <si>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</si>
  <si>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</si>
  <si>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</si>
  <si>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</si>
  <si>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</si>
  <si>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</si>
  <si>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</si>
  <si>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</si>
  <si>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</si>
  <si>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</si>
  <si>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</si>
  <si>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</si>
  <si>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</si>
  <si>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</si>
  <si>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</si>
  <si>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</si>
  <si>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</si>
  <si>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</si>
  <si>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</si>
  <si>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</si>
  <si>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</si>
  <si>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</si>
  <si>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</si>
  <si>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</si>
  <si>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</si>
  <si>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</si>
  <si>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</si>
  <si>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</si>
  <si>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</si>
  <si>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</si>
  <si>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</si>
  <si>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</si>
  <si>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</si>
  <si>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</si>
  <si>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</si>
  <si>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</si>
  <si>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</si>
  <si>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</si>
  <si>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</si>
  <si>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</si>
  <si>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</si>
  <si>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</si>
  <si>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</si>
  <si>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</si>
  <si>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</si>
  <si>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</si>
  <si>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</si>
  <si>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</si>
  <si>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</si>
  <si>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</si>
  <si>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</si>
  <si>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</si>
  <si>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</si>
  <si>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</si>
  <si>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</si>
  <si>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</si>
  <si>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</si>
  <si>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</si>
  <si>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</si>
  <si>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</si>
  <si>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</si>
  <si>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</si>
  <si>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</si>
  <si>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</si>
  <si>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</si>
  <si>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</si>
  <si>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</si>
  <si>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</si>
  <si>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</si>
  <si>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</si>
  <si>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</si>
  <si>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</si>
  <si>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</si>
  <si>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</si>
  <si>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</si>
  <si>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</si>
  <si>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</si>
  <si>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</si>
  <si>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</si>
  <si>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</si>
  <si>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</si>
  <si>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</si>
  <si>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</si>
  <si>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</si>
  <si>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</si>
  <si>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</si>
  <si>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</si>
  <si>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</si>
  <si>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</si>
  <si>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</si>
  <si>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</si>
  <si>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</si>
  <si>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</si>
  <si>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</si>
  <si>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</si>
  <si>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</si>
  <si>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</si>
  <si>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</si>
  <si>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</si>
  <si>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</si>
  <si>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</si>
  <si>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</si>
  <si>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</si>
  <si>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</si>
  <si>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</si>
  <si>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</si>
  <si>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</si>
  <si>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</si>
  <si>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</si>
  <si>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</si>
  <si>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</si>
  <si>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</si>
  <si>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</si>
  <si>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</si>
  <si>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</si>
  <si>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</si>
  <si>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</si>
  <si>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</si>
  <si>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</si>
  <si>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</si>
  <si>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</si>
  <si>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</si>
  <si>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</si>
  <si>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</si>
  <si>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</si>
  <si>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</si>
  <si>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</si>
  <si>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</si>
  <si>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</si>
  <si>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</si>
  <si>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</si>
  <si>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</si>
  <si>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</si>
  <si>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</si>
  <si>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</si>
  <si>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</si>
  <si>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</si>
  <si>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</si>
  <si>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</si>
  <si>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</si>
  <si>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</si>
  <si>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</si>
  <si>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</si>
  <si>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</si>
  <si>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</si>
  <si>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</si>
  <si>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</si>
  <si>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</si>
  <si>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</si>
  <si>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</si>
  <si>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</si>
  <si>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</si>
  <si>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</si>
  <si>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</si>
  <si>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</si>
  <si>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</si>
  <si>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</si>
  <si>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</si>
  <si>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</si>
  <si>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</si>
  <si>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</si>
  <si>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</si>
  <si>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</si>
  <si>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</si>
  <si>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</si>
  <si>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</si>
  <si>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</si>
  <si>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</si>
  <si>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</si>
  <si>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</si>
  <si>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</si>
  <si>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</si>
  <si>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</si>
  <si>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</si>
  <si>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</si>
  <si>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</si>
  <si>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</si>
  <si>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</si>
  <si>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</si>
  <si>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</si>
  <si>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</si>
  <si>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</si>
  <si>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</si>
  <si>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</si>
  <si>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</si>
  <si>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</si>
  <si>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</si>
  <si>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</si>
  <si>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</si>
  <si>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</si>
  <si>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</si>
  <si>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</si>
  <si>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</si>
  <si>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</si>
  <si>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</si>
  <si>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</si>
  <si>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</si>
  <si>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</si>
  <si>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</si>
  <si>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</si>
  <si>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</si>
  <si>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</si>
  <si>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</si>
  <si>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</si>
  <si>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</si>
  <si>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</si>
  <si>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</si>
  <si>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</si>
  <si>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</si>
  <si>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</si>
  <si>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</si>
  <si>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</si>
  <si>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</si>
  <si>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</si>
  <si>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</si>
  <si>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</si>
  <si>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</si>
  <si>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</si>
  <si>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</si>
  <si>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</si>
  <si>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</si>
  <si>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</si>
  <si>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</si>
  <si>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</si>
  <si>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</si>
  <si>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</si>
  <si>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</si>
  <si>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</si>
  <si>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</si>
  <si>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</si>
  <si>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</si>
  <si>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</si>
  <si>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</si>
  <si>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</si>
  <si>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</si>
  <si>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</si>
  <si>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</si>
  <si>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</si>
  <si>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</si>
  <si>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</si>
  <si>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</si>
  <si>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</si>
  <si>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</si>
  <si>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</si>
  <si>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</si>
  <si>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</si>
  <si>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</si>
  <si>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</si>
  <si>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</si>
  <si>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</si>
  <si>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</si>
  <si>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</si>
  <si>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</si>
  <si>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</si>
  <si>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</si>
  <si>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</si>
  <si>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</si>
  <si>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</si>
  <si>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</si>
  <si>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</si>
  <si>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</si>
  <si>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</si>
  <si>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</si>
  <si>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</si>
  <si>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</si>
  <si>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</si>
  <si>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</si>
  <si>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</si>
  <si>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</si>
  <si>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</si>
  <si>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</si>
  <si>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</si>
  <si>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</si>
  <si>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</si>
  <si>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</si>
  <si>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</si>
  <si>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</si>
  <si>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</si>
  <si>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</si>
  <si>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</si>
  <si>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</si>
  <si>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</si>
  <si>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</si>
  <si>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</si>
  <si>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</si>
  <si>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</si>
  <si>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</si>
  <si>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</si>
  <si>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</si>
  <si>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</si>
  <si>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</si>
  <si>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</si>
  <si>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</si>
  <si>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</si>
  <si>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</si>
  <si>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</si>
  <si>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</si>
  <si>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</si>
  <si>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</si>
  <si>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</si>
  <si>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</si>
  <si>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</si>
  <si>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</si>
  <si>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</si>
  <si>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</si>
  <si>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</si>
  <si>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</si>
  <si>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</si>
  <si>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</si>
  <si>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</si>
  <si>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</si>
  <si>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</si>
  <si>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</si>
  <si>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</si>
  <si>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</si>
  <si>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</si>
  <si>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</si>
  <si>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</si>
  <si>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</si>
  <si>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</si>
  <si>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</si>
  <si>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</si>
  <si>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</si>
  <si>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</si>
  <si>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</si>
  <si>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</si>
  <si>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</si>
  <si>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</si>
  <si>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</si>
  <si>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</si>
  <si>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</si>
  <si>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</si>
  <si>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</si>
  <si>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</si>
  <si>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</si>
  <si>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</si>
  <si>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</si>
  <si>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</si>
  <si>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</si>
  <si>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</si>
  <si>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</si>
  <si>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</si>
  <si>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</si>
  <si>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</si>
  <si>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</si>
  <si>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</si>
  <si>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</si>
  <si>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</si>
  <si>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</si>
  <si>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</si>
  <si>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</si>
  <si>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</si>
  <si>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</si>
  <si>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</si>
  <si>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</si>
  <si>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</si>
  <si>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</si>
  <si>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</si>
  <si>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</si>
  <si>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</si>
  <si>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</si>
  <si>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</si>
  <si>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</si>
  <si>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</si>
  <si>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</si>
  <si>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</si>
  <si>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</si>
  <si>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</si>
  <si>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</si>
  <si>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</si>
  <si>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</si>
  <si>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</si>
  <si>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</si>
  <si>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</si>
  <si>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</si>
  <si>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</si>
  <si>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</si>
  <si>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</si>
  <si>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</si>
  <si>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</si>
  <si>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</si>
  <si>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</si>
  <si>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</si>
  <si>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</si>
  <si>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</si>
  <si>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</si>
  <si>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</si>
  <si>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</si>
  <si>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</si>
  <si>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</si>
  <si>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</si>
  <si>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</si>
  <si>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</si>
  <si>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</si>
  <si>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</si>
  <si>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</si>
  <si>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</si>
  <si>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</si>
  <si>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</si>
  <si>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</si>
  <si>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</si>
  <si>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</si>
  <si>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</si>
  <si>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</si>
  <si>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</si>
  <si>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</si>
  <si>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</si>
  <si>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</si>
  <si>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</si>
  <si>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</si>
  <si>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</si>
  <si>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</si>
  <si>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</si>
  <si>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</si>
  <si>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</si>
  <si>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</si>
  <si>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</si>
  <si>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</si>
  <si>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</si>
  <si>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</si>
  <si>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</si>
  <si>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</si>
  <si>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</si>
  <si>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</si>
  <si>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</si>
  <si>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</si>
  <si>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</si>
  <si>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</si>
  <si>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</si>
  <si>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</si>
  <si>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</si>
  <si>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</si>
  <si>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</si>
  <si>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</si>
  <si>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</si>
  <si>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</si>
  <si>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</si>
  <si>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</si>
  <si>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</si>
  <si>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</si>
  <si>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</si>
  <si>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</si>
  <si>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</si>
  <si>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</si>
  <si>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</si>
  <si>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</si>
  <si>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</si>
  <si>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</si>
  <si>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</si>
  <si>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</si>
  <si>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</si>
  <si>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</si>
  <si>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</si>
  <si>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</si>
  <si>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</si>
  <si>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</si>
  <si>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</si>
  <si>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</si>
  <si>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</si>
  <si>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</si>
  <si>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</si>
  <si>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</si>
  <si>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</si>
  <si>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</si>
  <si>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</si>
  <si>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</si>
  <si>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</si>
  <si>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</si>
  <si>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</si>
  <si>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</si>
  <si>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</si>
  <si>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</si>
  <si>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</si>
  <si>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</si>
  <si>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</si>
  <si>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</si>
  <si>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</si>
  <si>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</si>
  <si>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</si>
  <si>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</si>
  <si>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</si>
  <si>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</si>
  <si>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</si>
  <si>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</si>
  <si>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</si>
  <si>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</si>
  <si>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</si>
  <si>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</si>
  <si>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</si>
  <si>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</si>
  <si>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</si>
  <si>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</si>
  <si>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</si>
  <si>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</si>
  <si>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</si>
  <si>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</si>
  <si>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</si>
  <si>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</si>
  <si>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</si>
  <si>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</si>
  <si>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</si>
  <si>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</si>
  <si>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</si>
  <si>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</si>
  <si>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</si>
  <si>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</si>
  <si>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</si>
  <si>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</si>
  <si>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</si>
  <si>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</si>
  <si>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</si>
  <si>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</si>
  <si>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</si>
  <si>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</si>
  <si>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</si>
  <si>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</si>
  <si>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</si>
  <si>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</si>
  <si>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</si>
  <si>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</si>
  <si>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</si>
  <si>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</si>
  <si>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</si>
  <si>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</si>
  <si>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</si>
  <si>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</si>
  <si>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</si>
  <si>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</si>
  <si>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</si>
  <si>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</si>
  <si>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</si>
  <si>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</si>
  <si>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</si>
  <si>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</si>
  <si>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</si>
  <si>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</si>
  <si>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</si>
  <si>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</si>
  <si>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</si>
  <si>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</si>
  <si>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</si>
  <si>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</si>
  <si>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</si>
  <si>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</si>
  <si>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</si>
  <si>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</si>
  <si>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</si>
  <si>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</si>
  <si>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</si>
  <si>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</si>
  <si>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</si>
  <si>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</si>
  <si>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</si>
  <si>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</si>
  <si>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</si>
  <si>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</si>
  <si>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</si>
  <si>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</si>
  <si>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</si>
  <si>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</si>
  <si>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</si>
  <si>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</si>
  <si>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</si>
  <si>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</si>
  <si>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</si>
  <si>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</si>
  <si>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</si>
  <si>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</si>
  <si>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</si>
  <si>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</si>
  <si>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</si>
  <si>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</si>
  <si>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</si>
  <si>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</si>
  <si>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</si>
  <si>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</si>
  <si>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</si>
  <si>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</si>
  <si>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</si>
  <si>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</si>
  <si>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</si>
  <si>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</si>
  <si>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</si>
  <si>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</si>
  <si>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</si>
  <si>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</si>
  <si>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</si>
  <si>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</si>
  <si>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</si>
  <si>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</si>
  <si>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</si>
  <si>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</si>
  <si>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</si>
  <si>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</si>
  <si>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</si>
  <si>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</si>
  <si>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</si>
  <si>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</si>
  <si>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</si>
  <si>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</si>
  <si>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</si>
  <si>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</si>
  <si>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</si>
  <si>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</si>
  <si>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</si>
  <si>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</si>
  <si>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</si>
  <si>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</si>
  <si>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</si>
  <si>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</si>
  <si>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</si>
  <si>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</si>
  <si>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</si>
  <si>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</si>
  <si>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</si>
  <si>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</si>
  <si>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</si>
  <si>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</si>
  <si>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</si>
  <si>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</si>
  <si>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</si>
  <si>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</si>
  <si>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</si>
  <si>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</si>
  <si>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</si>
  <si>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</si>
  <si>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</si>
  <si>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</si>
  <si>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</si>
  <si>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</si>
  <si>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</si>
  <si>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</si>
  <si>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</si>
  <si>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</si>
  <si>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</si>
  <si>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</si>
  <si>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</si>
  <si>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</si>
  <si>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</si>
  <si>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</si>
  <si>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</si>
  <si>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</si>
  <si>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</si>
  <si>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</si>
  <si>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</si>
  <si>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</si>
  <si>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</si>
  <si>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</si>
  <si>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</si>
  <si>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</si>
  <si>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</si>
  <si>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</si>
  <si>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</si>
  <si>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</si>
  <si>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</si>
  <si>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</si>
  <si>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</si>
  <si>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</si>
  <si>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</si>
  <si>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</si>
  <si>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</si>
  <si>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</si>
  <si>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</si>
  <si>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</si>
  <si>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</si>
  <si>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</si>
  <si>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</si>
  <si>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</si>
  <si>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</si>
  <si>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</si>
  <si>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</si>
  <si>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</si>
  <si>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</si>
  <si>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</si>
  <si>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</si>
  <si>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</si>
  <si>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</si>
  <si>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</si>
  <si>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</si>
  <si>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</si>
  <si>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</si>
  <si>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</si>
  <si>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</si>
  <si>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</si>
  <si>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</si>
  <si>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</si>
  <si>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</si>
  <si>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</si>
  <si>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</si>
  <si>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</si>
  <si>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</si>
  <si>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</si>
  <si>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</si>
  <si>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</si>
  <si>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</si>
  <si>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</si>
  <si>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</si>
  <si>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</si>
  <si>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</si>
  <si>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</si>
  <si>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</si>
  <si>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</si>
  <si>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</si>
  <si>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</si>
  <si>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</si>
  <si>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</si>
  <si>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</si>
  <si>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</si>
  <si>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</si>
  <si>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</si>
  <si>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</si>
  <si>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</si>
  <si>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</si>
  <si>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</si>
  <si>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</si>
  <si>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</si>
  <si>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</si>
  <si>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</si>
  <si>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</si>
  <si>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</si>
  <si>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</si>
  <si>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</si>
  <si>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</si>
  <si>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</si>
  <si>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</si>
  <si>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</si>
  <si>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</si>
  <si>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</si>
  <si>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</si>
  <si>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</si>
  <si>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</si>
  <si>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</si>
  <si>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</si>
  <si>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</si>
  <si>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</si>
  <si>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</si>
  <si>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</si>
  <si>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</si>
  <si>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</si>
  <si>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</si>
  <si>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</si>
  <si>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</si>
  <si>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</si>
  <si>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</si>
  <si>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</si>
  <si>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</si>
  <si>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</si>
  <si>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</si>
  <si>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</si>
  <si>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</si>
  <si>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</si>
  <si>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</si>
  <si>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</si>
  <si>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</si>
  <si>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</si>
  <si>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</si>
  <si>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</si>
  <si>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</si>
  <si>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</si>
  <si>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</si>
  <si>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</si>
  <si>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</si>
  <si>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</si>
  <si>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</si>
  <si>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</si>
  <si>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</si>
  <si>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</si>
  <si>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</si>
  <si>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</si>
  <si>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</si>
  <si>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</si>
  <si>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</si>
  <si>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</si>
  <si>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</si>
  <si>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</si>
  <si>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</si>
  <si>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</si>
  <si>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</si>
  <si>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</si>
  <si>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</si>
  <si>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</si>
  <si>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</si>
  <si>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</si>
  <si>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</si>
  <si>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</si>
  <si>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</si>
  <si>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</si>
  <si>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</si>
  <si>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</si>
  <si>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</si>
  <si>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</si>
  <si>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</si>
  <si>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</si>
  <si>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</si>
  <si>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</si>
  <si>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</si>
  <si>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</si>
  <si>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</si>
  <si>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</si>
  <si>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</si>
  <si>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</si>
  <si>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</si>
  <si>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</si>
  <si>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</si>
  <si>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</si>
  <si>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</si>
  <si>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</si>
  <si>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</si>
  <si>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</si>
  <si>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</si>
  <si>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</si>
  <si>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</si>
  <si>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</si>
  <si>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</si>
  <si>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</si>
  <si>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</si>
  <si>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</si>
  <si>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</si>
  <si>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</si>
  <si>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</si>
  <si>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</si>
  <si>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</si>
  <si>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</si>
  <si>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</si>
  <si>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</si>
  <si>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</si>
  <si>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</si>
  <si>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</si>
  <si>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</si>
  <si>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</si>
  <si>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</si>
  <si>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</si>
  <si>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</si>
  <si>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</si>
  <si>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</si>
  <si>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</si>
  <si>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</si>
  <si>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</si>
  <si>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</si>
  <si>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</si>
  <si>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</si>
  <si>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</si>
  <si>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</si>
  <si>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</si>
  <si>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</si>
  <si>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</si>
  <si>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</si>
  <si>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</si>
  <si>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</si>
  <si>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</si>
  <si>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</si>
  <si>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</si>
  <si>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</si>
  <si>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</si>
  <si>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</si>
  <si>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</si>
  <si>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</si>
  <si>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</si>
  <si>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</si>
  <si>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</si>
  <si>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</si>
  <si>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</si>
  <si>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</si>
  <si>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</si>
  <si>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</si>
  <si>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</si>
  <si>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</si>
  <si>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</si>
  <si>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</si>
  <si>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</si>
  <si>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</si>
  <si>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</si>
  <si>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</si>
  <si>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</si>
  <si>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</si>
  <si>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</si>
  <si>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</si>
  <si>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</si>
  <si>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</si>
  <si>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</si>
  <si>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</si>
  <si>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</si>
  <si>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</si>
  <si>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</si>
  <si>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</si>
  <si>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</si>
  <si>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</si>
  <si>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</si>
  <si>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</si>
  <si>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</si>
  <si>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</si>
  <si>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</si>
  <si>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</si>
  <si>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</si>
  <si>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</si>
  <si>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</si>
  <si>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</si>
  <si>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</si>
  <si>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</si>
  <si>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</si>
  <si>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</si>
  <si>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</si>
  <si>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</si>
  <si>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</si>
  <si>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</si>
  <si>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</si>
  <si>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</si>
  <si>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</si>
  <si>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</si>
  <si>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</si>
  <si>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</si>
  <si>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</si>
  <si>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</si>
  <si>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</si>
  <si>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</si>
  <si>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</si>
  <si>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</si>
  <si>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</si>
  <si>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</si>
  <si>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</si>
  <si>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</si>
  <si>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</si>
  <si>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</si>
  <si>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</si>
  <si>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</si>
  <si>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</si>
  <si>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</si>
  <si>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</si>
  <si>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</si>
  <si>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</si>
  <si>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</si>
  <si>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</si>
  <si>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</si>
  <si>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</si>
  <si>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</si>
  <si>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</si>
  <si>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</si>
  <si>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</si>
  <si>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</si>
  <si>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</si>
  <si>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</si>
  <si>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</si>
  <si>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</si>
  <si>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</si>
  <si>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</si>
  <si>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</si>
  <si>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</si>
  <si>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</si>
  <si>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</si>
  <si>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</si>
  <si>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</si>
  <si>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</si>
  <si>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</si>
  <si>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</si>
  <si>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</si>
  <si>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</si>
  <si>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</si>
  <si>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</si>
  <si>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</si>
  <si>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</si>
  <si>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</si>
  <si>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</si>
  <si>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</si>
  <si>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</si>
  <si>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</si>
  <si>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</si>
  <si>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</si>
  <si>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</si>
  <si>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</si>
  <si>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</si>
  <si>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</si>
  <si>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</si>
  <si>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</si>
  <si>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</si>
  <si>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</si>
  <si>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</si>
  <si>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</si>
  <si>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</si>
  <si>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</si>
  <si>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</si>
  <si>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</si>
  <si>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</si>
  <si>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</si>
  <si>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</si>
  <si>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</si>
  <si>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</si>
  <si>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</si>
  <si>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</si>
  <si>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</si>
  <si>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</si>
  <si>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</si>
  <si>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</si>
  <si>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</si>
  <si>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</si>
  <si>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</si>
  <si>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</si>
  <si>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</si>
  <si>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</si>
  <si>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</si>
  <si>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</si>
  <si>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</si>
  <si>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</si>
  <si>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</si>
  <si>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</si>
  <si>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</si>
  <si>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</si>
  <si>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</si>
  <si>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</si>
  <si>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</si>
  <si>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</si>
  <si>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</si>
  <si>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</si>
  <si>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</si>
  <si>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</si>
  <si>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</si>
  <si>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</si>
  <si>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</si>
  <si>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</si>
  <si>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</si>
  <si>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</si>
  <si>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</si>
  <si>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</si>
  <si>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</si>
  <si>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</si>
  <si>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</si>
  <si>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</si>
  <si>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</si>
  <si>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</si>
  <si>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</si>
  <si>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</si>
  <si>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</si>
  <si>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</si>
  <si>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</si>
  <si>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</si>
  <si>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</si>
  <si>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</si>
  <si>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</si>
  <si>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</si>
  <si>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</si>
  <si>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</si>
  <si>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</si>
  <si>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</si>
  <si>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</si>
  <si>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</si>
  <si>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</si>
  <si>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</si>
  <si>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</si>
  <si>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</si>
  <si>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</si>
  <si>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</si>
  <si>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</si>
  <si>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</si>
  <si>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</si>
  <si>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</si>
  <si>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</si>
  <si>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</si>
  <si>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</si>
  <si>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</si>
  <si>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</si>
  <si>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</si>
  <si>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</si>
  <si>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</si>
  <si>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</si>
  <si>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</si>
  <si>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</si>
  <si>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</si>
  <si>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</si>
  <si>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</si>
  <si>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</si>
  <si>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</si>
  <si>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</si>
  <si>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</si>
  <si>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</si>
  <si>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</si>
  <si>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</si>
  <si>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</si>
  <si>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</si>
  <si>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</si>
  <si>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</si>
  <si>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</si>
  <si>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</si>
  <si>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</si>
  <si>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</si>
  <si>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</si>
  <si>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</si>
  <si>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</si>
  <si>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</si>
  <si>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</si>
  <si>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</si>
  <si>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</si>
  <si>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</si>
  <si>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</si>
  <si>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</si>
  <si>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</si>
  <si>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</si>
  <si>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</si>
  <si>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</si>
  <si>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</si>
  <si>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</si>
  <si>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</si>
  <si>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</si>
  <si>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</si>
  <si>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</si>
  <si>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</si>
  <si>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</si>
  <si>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</si>
  <si>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</si>
  <si>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</si>
  <si>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</si>
  <si>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</si>
  <si>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</si>
  <si>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</si>
  <si>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</si>
  <si>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</si>
  <si>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</si>
  <si>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</si>
  <si>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</si>
  <si>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</si>
  <si>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</si>
  <si>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</si>
  <si>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</si>
  <si>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</si>
  <si>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</si>
  <si>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</si>
  <si>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</si>
  <si>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</si>
  <si>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</si>
  <si>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</si>
  <si>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</si>
  <si>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</si>
  <si>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</si>
  <si>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</si>
  <si>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</si>
  <si>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</si>
  <si>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</si>
  <si>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</si>
  <si>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</si>
  <si>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</si>
  <si>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</si>
  <si>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</si>
  <si>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</si>
  <si>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</si>
  <si>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</si>
  <si>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</si>
  <si>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</si>
  <si>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</si>
  <si>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</si>
  <si>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</si>
  <si>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</si>
  <si>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</si>
  <si>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</si>
  <si>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</si>
  <si>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</si>
  <si>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</si>
  <si>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</si>
  <si>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</si>
  <si>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</si>
  <si>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</si>
  <si>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</si>
  <si>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</si>
  <si>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</si>
  <si>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</si>
  <si>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</si>
  <si>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</si>
  <si>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</si>
  <si>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</si>
  <si>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</si>
  <si>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</si>
  <si>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</si>
  <si>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</si>
  <si>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</si>
  <si>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</si>
  <si>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</si>
  <si>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</si>
  <si>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</si>
  <si>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</si>
  <si>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</si>
  <si>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</si>
  <si>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</si>
  <si>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</si>
  <si>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</si>
  <si>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</si>
  <si>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</si>
  <si>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</si>
  <si>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</si>
  <si>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</si>
  <si>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</si>
  <si>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</si>
  <si>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</si>
  <si>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</si>
  <si>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</si>
  <si>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</si>
  <si>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</si>
  <si>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</si>
  <si>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</si>
  <si>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</si>
  <si>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</si>
  <si>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</si>
  <si>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</si>
  <si>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</si>
  <si>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</si>
  <si>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</si>
  <si>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</si>
  <si>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</si>
  <si>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</si>
  <si>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</si>
  <si>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</si>
  <si>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</si>
  <si>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</si>
  <si>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</si>
  <si>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</si>
  <si>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</si>
  <si>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</si>
  <si>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</si>
  <si>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</si>
  <si>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</si>
  <si>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</si>
  <si>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</si>
  <si>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</si>
  <si>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</si>
  <si>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</si>
  <si>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</si>
  <si>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</si>
  <si>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</si>
  <si>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</si>
  <si>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</si>
  <si>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</si>
  <si>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</si>
  <si>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</si>
  <si>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</si>
  <si>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</si>
  <si>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</si>
  <si>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</si>
  <si>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</si>
  <si>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</si>
  <si>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</si>
  <si>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</si>
  <si>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</si>
  <si>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</si>
  <si>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</si>
  <si>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</si>
  <si>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</si>
  <si>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</si>
  <si>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</si>
  <si>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</si>
  <si>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</si>
  <si>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</si>
  <si>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</si>
  <si>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</si>
  <si>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</si>
  <si>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</si>
  <si>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</si>
  <si>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</si>
  <si>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</si>
  <si>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</si>
  <si>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</si>
  <si>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</si>
  <si>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</si>
  <si>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</si>
  <si>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</si>
  <si>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</si>
  <si>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</si>
  <si>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</si>
  <si>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</si>
  <si>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</si>
  <si>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</si>
  <si>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</si>
  <si>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</si>
  <si>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</si>
  <si>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</si>
  <si>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</si>
  <si>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</si>
  <si>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</si>
  <si>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</si>
  <si>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</si>
  <si>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</si>
  <si>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</si>
  <si>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</si>
  <si>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</si>
  <si>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</si>
  <si>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</si>
  <si>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</si>
  <si>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</si>
  <si>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</si>
  <si>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</si>
  <si>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</si>
  <si>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</si>
  <si>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</si>
  <si>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</si>
  <si>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</si>
  <si>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</si>
  <si>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</si>
  <si>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</si>
  <si>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</si>
  <si>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</si>
  <si>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</si>
  <si>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</si>
  <si>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</si>
  <si>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</si>
  <si>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</si>
  <si>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</si>
  <si>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</si>
  <si>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</si>
  <si>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</si>
  <si>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</si>
  <si>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</si>
  <si>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</si>
  <si>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</si>
  <si>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</si>
  <si>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</si>
  <si>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</si>
  <si>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</si>
  <si>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</si>
  <si>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</si>
  <si>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</si>
  <si>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</si>
  <si>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</si>
  <si>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</si>
  <si>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</si>
  <si>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</si>
  <si>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</si>
  <si>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</si>
  <si>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</si>
  <si>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</si>
  <si>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</si>
  <si>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</si>
  <si>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</si>
  <si>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</si>
  <si>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</si>
  <si>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</si>
  <si>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</si>
  <si>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</si>
  <si>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</si>
  <si>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</si>
  <si>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</si>
  <si>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</si>
  <si>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</si>
  <si>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</si>
  <si>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</si>
  <si>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</si>
  <si>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</si>
  <si>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</si>
  <si>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</si>
  <si>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</si>
  <si>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</si>
  <si>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</si>
  <si>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</si>
  <si>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</si>
  <si>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</si>
  <si>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</si>
  <si>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</si>
  <si>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</si>
  <si>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</si>
  <si>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</si>
  <si>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</si>
  <si>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</si>
  <si>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</si>
  <si>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</si>
  <si>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</si>
  <si>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</si>
  <si>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</si>
  <si>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</si>
  <si>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</si>
  <si>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</si>
  <si>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</si>
  <si>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</si>
  <si>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</si>
  <si>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</si>
  <si>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</si>
  <si>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</si>
  <si>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</si>
  <si>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</si>
  <si>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</si>
  <si>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</si>
  <si>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</si>
  <si>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</si>
  <si>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</si>
  <si>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</si>
  <si>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</si>
  <si>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</si>
  <si>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</si>
  <si>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</si>
  <si>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</si>
  <si>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</si>
  <si>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</si>
  <si>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</si>
  <si>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</si>
  <si>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</si>
  <si>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</si>
  <si>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</si>
  <si>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</si>
  <si>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</si>
  <si>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</si>
  <si>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</si>
  <si>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</si>
  <si>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</si>
  <si>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</si>
  <si>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</si>
  <si>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</si>
  <si>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</si>
  <si>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</si>
  <si>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</si>
  <si>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</si>
  <si>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</si>
  <si>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</si>
  <si>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</si>
  <si>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</si>
  <si>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</si>
  <si>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</si>
  <si>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</si>
  <si>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</si>
  <si>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</si>
  <si>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</si>
  <si>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</si>
  <si>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</si>
  <si>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</si>
  <si>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</si>
  <si>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</si>
  <si>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</si>
  <si>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</si>
  <si>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</si>
  <si>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</si>
  <si>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</si>
  <si>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</si>
  <si>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</si>
  <si>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</si>
  <si>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</si>
  <si>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</si>
  <si>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</si>
  <si>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</si>
  <si>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</si>
  <si>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</si>
  <si>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</si>
  <si>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</si>
  <si>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</si>
  <si>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</si>
  <si>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</si>
  <si>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</si>
  <si>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</si>
  <si>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</si>
  <si>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</si>
  <si>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</si>
  <si>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</si>
  <si>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</si>
  <si>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</si>
  <si>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</si>
  <si>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</si>
  <si>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</si>
  <si>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</si>
  <si>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</si>
  <si>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</si>
  <si>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</si>
  <si>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</si>
  <si>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</si>
  <si>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</si>
  <si>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</si>
  <si>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</si>
  <si>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</si>
  <si>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</si>
  <si>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</si>
  <si>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</si>
  <si>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</si>
  <si>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</si>
  <si>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</si>
  <si>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</si>
  <si>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</si>
  <si>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</si>
  <si>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</si>
  <si>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</si>
  <si>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</si>
  <si>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</si>
  <si>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</si>
  <si>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</si>
  <si>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</si>
  <si>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</si>
  <si>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</si>
  <si>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</si>
  <si>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</si>
  <si>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</si>
  <si>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</si>
  <si>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</si>
  <si>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</si>
  <si>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</si>
  <si>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</si>
  <si>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</si>
  <si>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</si>
  <si>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</si>
  <si>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</si>
  <si>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</si>
  <si>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</si>
  <si>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</si>
  <si>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</si>
  <si>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</si>
  <si>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</si>
  <si>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</si>
  <si>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</si>
  <si>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</si>
  <si>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</si>
  <si>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</si>
  <si>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</si>
  <si>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</si>
  <si>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</si>
  <si>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</si>
  <si>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</si>
  <si>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</si>
  <si>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</si>
  <si>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</si>
  <si>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</si>
  <si>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</si>
  <si>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</si>
  <si>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</si>
  <si>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</si>
  <si>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</si>
  <si>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</si>
  <si>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</si>
  <si>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</si>
  <si>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</si>
  <si>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</si>
  <si>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</si>
  <si>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</si>
  <si>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</si>
  <si>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</si>
  <si>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</si>
  <si>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</si>
  <si>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</si>
  <si>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</si>
  <si>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</si>
  <si>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</si>
  <si>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</si>
  <si>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</si>
  <si>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</si>
  <si>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</si>
  <si>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</si>
  <si>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</si>
  <si>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</si>
  <si>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</si>
  <si>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</si>
  <si>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</si>
  <si>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</si>
  <si>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</si>
  <si>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</si>
  <si>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</si>
  <si>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</si>
  <si>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</si>
  <si>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</si>
  <si>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</si>
  <si>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</si>
  <si>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</si>
  <si>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</si>
  <si>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</si>
  <si>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</si>
  <si>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</si>
  <si>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</si>
  <si>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</si>
  <si>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</si>
  <si>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</si>
  <si>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</si>
  <si>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</si>
  <si>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</si>
  <si>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</si>
  <si>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</si>
  <si>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</si>
  <si>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</si>
  <si>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</si>
  <si>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</si>
  <si>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</si>
  <si>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</si>
  <si>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</si>
  <si>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</si>
  <si>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</si>
  <si>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</si>
  <si>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</si>
  <si>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</si>
  <si>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</si>
  <si>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</si>
  <si>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</si>
  <si>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</si>
  <si>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</si>
  <si>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</si>
  <si>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</si>
  <si>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</si>
  <si>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</si>
  <si>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</si>
  <si>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</si>
  <si>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</si>
  <si>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</si>
  <si>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</si>
  <si>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</si>
  <si>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</si>
  <si>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</si>
  <si>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</si>
  <si>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</si>
  <si>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</si>
  <si>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</si>
  <si>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</si>
  <si>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</si>
  <si>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</si>
  <si>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</si>
  <si>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</si>
  <si>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</si>
  <si>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</si>
  <si>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</si>
  <si>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</si>
  <si>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</si>
  <si>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</si>
  <si>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</si>
  <si>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</si>
  <si>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</si>
  <si>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</si>
  <si>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</si>
  <si>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</si>
  <si>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</si>
  <si>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</si>
  <si>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</si>
  <si>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</si>
  <si>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</si>
  <si>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</si>
  <si>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</si>
  <si>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</si>
  <si>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</si>
  <si>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</si>
  <si>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</si>
  <si>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</si>
  <si>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</si>
  <si>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</si>
  <si>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</si>
  <si>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</si>
  <si>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</si>
  <si>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</si>
  <si>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</si>
  <si>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</si>
  <si>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</si>
  <si>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</si>
  <si>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</si>
  <si>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</si>
  <si>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</si>
  <si>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</si>
  <si>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</si>
  <si>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</si>
  <si>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</si>
  <si>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</si>
  <si>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</si>
  <si>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</si>
  <si>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</si>
  <si>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</si>
  <si>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</si>
  <si>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</si>
  <si>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</si>
  <si>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</si>
  <si>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</si>
  <si>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</si>
  <si>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</si>
  <si>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</si>
  <si>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</si>
  <si>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</si>
  <si>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</si>
  <si>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</si>
  <si>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</si>
  <si>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</si>
  <si>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</si>
  <si>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</si>
  <si>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</si>
  <si>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</si>
  <si>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</si>
  <si>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</si>
  <si>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</si>
  <si>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</si>
  <si>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</si>
  <si>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</si>
  <si>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</si>
  <si>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</si>
  <si>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</si>
  <si>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</si>
  <si>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</si>
  <si>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</si>
  <si>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</si>
  <si>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</si>
  <si>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</si>
  <si>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</si>
  <si>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</si>
  <si>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</si>
  <si>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</si>
  <si>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</si>
  <si>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</si>
  <si>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</si>
  <si>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</si>
  <si>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</si>
  <si>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</si>
  <si>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</si>
  <si>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</si>
  <si>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</si>
  <si>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</si>
  <si>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</si>
  <si>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</si>
  <si>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</si>
  <si>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</si>
  <si>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</si>
  <si>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</si>
  <si>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</si>
  <si>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</si>
  <si>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</si>
  <si>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</si>
  <si>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</si>
  <si>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</si>
  <si>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</si>
  <si>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</si>
  <si>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</si>
  <si>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</si>
  <si>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</si>
  <si>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</si>
  <si>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</si>
  <si>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</si>
  <si>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</si>
  <si>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</si>
  <si>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</si>
  <si>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</si>
  <si>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</si>
  <si>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</si>
  <si>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</si>
  <si>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</si>
  <si>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</si>
  <si>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</si>
  <si>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</si>
  <si>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</si>
  <si>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</si>
  <si>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</si>
  <si>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</si>
  <si>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</si>
  <si>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</si>
  <si>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</si>
  <si>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</si>
  <si>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</si>
  <si>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</si>
  <si>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</si>
  <si>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</si>
  <si>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</si>
  <si>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</si>
  <si>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</si>
  <si>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</si>
  <si>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</si>
  <si>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</si>
  <si>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</si>
  <si>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</si>
  <si>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</si>
  <si>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</si>
  <si>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</si>
  <si>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</si>
  <si>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</si>
  <si>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</si>
  <si>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</si>
  <si>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</si>
  <si>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</si>
  <si>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</si>
  <si>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</si>
  <si>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</si>
  <si>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</si>
  <si>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</si>
  <si>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</si>
  <si>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</si>
  <si>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</si>
  <si>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</si>
  <si>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</si>
  <si>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</si>
  <si>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</si>
  <si>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</si>
  <si>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</si>
  <si>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</si>
  <si>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</si>
  <si>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</si>
  <si>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</si>
  <si>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</si>
  <si>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</si>
  <si>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</si>
  <si>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</si>
  <si>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</si>
  <si>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</si>
  <si>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</si>
  <si>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</si>
  <si>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</si>
  <si>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</si>
  <si>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</si>
  <si>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</si>
  <si>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</si>
  <si>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</si>
  <si>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</si>
  <si>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</si>
  <si>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</si>
  <si>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</si>
  <si>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</si>
  <si>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</si>
  <si>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</si>
  <si>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</si>
  <si>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</si>
  <si>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</si>
  <si>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</si>
  <si>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</si>
  <si>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</si>
  <si>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</si>
  <si>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</si>
  <si>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</si>
  <si>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</si>
  <si>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</si>
  <si>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</si>
  <si>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</si>
  <si>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</si>
  <si>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</si>
  <si>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</si>
  <si>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</si>
  <si>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</si>
  <si>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</si>
  <si>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</si>
  <si>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</si>
  <si>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</si>
  <si>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</si>
  <si>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</si>
  <si>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</si>
  <si>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</si>
  <si>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</si>
  <si>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</si>
  <si>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</si>
  <si>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</si>
  <si>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</si>
  <si>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</si>
  <si>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</si>
  <si>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</si>
  <si>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</si>
  <si>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</si>
  <si>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</si>
  <si>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</si>
  <si>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</si>
  <si>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</si>
  <si>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</si>
  <si>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</si>
  <si>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</si>
  <si>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</si>
  <si>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</si>
  <si>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</si>
  <si>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</si>
  <si>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</si>
  <si>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</si>
  <si>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</si>
  <si>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</si>
  <si>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</si>
  <si>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</si>
  <si>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</si>
  <si>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</si>
  <si>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</si>
  <si>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</si>
  <si>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</si>
  <si>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</si>
  <si>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</si>
  <si>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</si>
  <si>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</si>
  <si>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</si>
  <si>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</si>
  <si>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</si>
  <si>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</si>
  <si>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</si>
  <si>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</si>
  <si>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</si>
  <si>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</si>
  <si>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</si>
  <si>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</si>
  <si>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</si>
  <si>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</si>
  <si>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</si>
  <si>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</si>
  <si>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</si>
  <si>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</si>
  <si>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</si>
  <si>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</si>
  <si>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</si>
  <si>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</si>
  <si>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</si>
  <si>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</si>
  <si>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</si>
  <si>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</si>
  <si>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</si>
  <si>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</si>
  <si>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</si>
  <si>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</si>
  <si>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</si>
  <si>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</si>
  <si>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</si>
  <si>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</si>
  <si>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</si>
  <si>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</si>
  <si>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</si>
  <si>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</si>
  <si>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</si>
  <si>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</si>
  <si>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</si>
  <si>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</si>
  <si>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</si>
  <si>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</si>
  <si>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</si>
  <si>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</si>
  <si>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</si>
  <si>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</si>
  <si>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</si>
  <si>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</si>
  <si>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</si>
  <si>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</si>
  <si>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</si>
  <si>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</si>
  <si>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</si>
  <si>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</si>
  <si>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</si>
  <si>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</si>
  <si>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</si>
  <si>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</si>
  <si>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</si>
  <si>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</si>
  <si>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</si>
  <si>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</si>
  <si>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</si>
  <si>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</si>
  <si>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</si>
  <si>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</si>
  <si>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</si>
  <si>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</si>
  <si>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</si>
  <si>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</si>
  <si>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</si>
  <si>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</si>
  <si>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</si>
  <si>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</si>
  <si>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</si>
  <si>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</si>
  <si>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</si>
  <si>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</si>
  <si>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</si>
  <si>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</si>
  <si>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</si>
  <si>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</si>
  <si>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</si>
  <si>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</si>
  <si>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</si>
  <si>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</si>
  <si>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</si>
  <si>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</si>
  <si>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</si>
  <si>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</si>
  <si>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</si>
  <si>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</si>
  <si>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</si>
  <si>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</si>
  <si>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</si>
  <si>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</si>
  <si>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</si>
  <si>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</si>
  <si>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</si>
  <si>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</si>
  <si>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</si>
  <si>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</si>
  <si>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</si>
  <si>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</si>
  <si>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</si>
  <si>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</si>
  <si>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</si>
  <si>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</si>
  <si>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</si>
  <si>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</si>
  <si>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</si>
  <si>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</si>
  <si>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</si>
  <si>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</si>
  <si>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</si>
  <si>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</si>
  <si>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</si>
  <si>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</si>
  <si>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</si>
  <si>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</si>
  <si>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</si>
  <si>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</si>
  <si>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</si>
  <si>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</si>
  <si>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</si>
  <si>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</si>
  <si>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</si>
  <si>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</si>
  <si>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</si>
  <si>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</si>
  <si>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</si>
  <si>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</si>
  <si>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</si>
  <si>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</si>
  <si>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</si>
  <si>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</si>
  <si>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</si>
  <si>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</si>
  <si>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</si>
  <si>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</si>
  <si>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</si>
  <si>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</si>
  <si>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</si>
  <si>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</si>
  <si>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</si>
  <si>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</si>
  <si>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</si>
  <si>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</si>
  <si>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</si>
  <si>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</si>
  <si>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</si>
  <si>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</si>
  <si>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</si>
  <si>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</si>
  <si>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</si>
  <si>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</si>
  <si>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</si>
  <si>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</si>
  <si>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</si>
  <si>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</si>
  <si>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</si>
  <si>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</si>
  <si>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</si>
  <si>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</si>
  <si>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</si>
  <si>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</si>
  <si>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</si>
  <si>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</si>
  <si>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</si>
  <si>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</si>
  <si>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</si>
  <si>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</si>
  <si>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</si>
  <si>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</si>
  <si>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</si>
  <si>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</si>
  <si>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</si>
  <si>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</si>
  <si>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</si>
  <si>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</si>
  <si>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</si>
  <si>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</si>
  <si>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</si>
  <si>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</si>
  <si>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</si>
  <si>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</si>
  <si>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</si>
  <si>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</si>
  <si>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</si>
  <si>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</si>
  <si>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</si>
  <si>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</si>
  <si>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</si>
  <si>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</si>
  <si>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</si>
  <si>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</si>
  <si>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</si>
  <si>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</si>
  <si>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</si>
  <si>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</si>
  <si>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</si>
  <si>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</si>
  <si>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</si>
  <si>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</si>
  <si>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</si>
  <si>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</si>
  <si>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</si>
  <si>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</si>
  <si>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</si>
  <si>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</si>
  <si>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</si>
  <si>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</si>
  <si>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</si>
  <si>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</si>
  <si>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</si>
  <si>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</si>
  <si>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</si>
  <si>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</si>
  <si>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</si>
  <si>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</si>
  <si>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</si>
  <si>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</si>
  <si>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</si>
  <si>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</si>
  <si>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</si>
  <si>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</si>
  <si>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</si>
  <si>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</si>
  <si>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</si>
  <si>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</si>
  <si>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</si>
  <si>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</si>
  <si>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</si>
  <si>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</si>
  <si>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</si>
  <si>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</si>
  <si>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</si>
  <si>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</si>
  <si>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</si>
  <si>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</si>
  <si>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</si>
  <si>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</si>
  <si>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</si>
  <si>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</si>
  <si>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</si>
  <si>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</si>
  <si>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</si>
  <si>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</si>
  <si>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</si>
  <si>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</si>
  <si>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</si>
  <si>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</si>
  <si>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</si>
  <si>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</si>
  <si>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</si>
  <si>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</si>
  <si>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</si>
  <si>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</si>
  <si>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</si>
  <si>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</si>
  <si>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</si>
  <si>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</si>
  <si>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</si>
  <si>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</si>
  <si>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</si>
  <si>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</si>
  <si>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</si>
  <si>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</si>
  <si>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</si>
  <si>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</si>
  <si>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</si>
  <si>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</si>
  <si>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</si>
  <si>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</si>
  <si>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</si>
  <si>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</si>
  <si>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</si>
  <si>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</si>
  <si>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</si>
  <si>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</si>
  <si>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</si>
  <si>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</si>
  <si>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</si>
  <si>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</si>
  <si>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</si>
  <si>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</si>
  <si>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</si>
  <si>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</si>
  <si>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</si>
  <si>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</si>
  <si>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</si>
  <si>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</si>
  <si>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</si>
  <si>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</si>
  <si>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</si>
  <si>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</si>
  <si>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</si>
  <si>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</si>
  <si>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</si>
  <si>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</si>
  <si>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</si>
  <si>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</si>
  <si>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</si>
  <si>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</si>
  <si>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</si>
  <si>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</si>
  <si>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</si>
  <si>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</si>
  <si>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</si>
  <si>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</si>
  <si>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</si>
  <si>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</si>
  <si>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</si>
  <si>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</si>
  <si>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</si>
  <si>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</si>
  <si>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</si>
  <si>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</si>
  <si>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</si>
  <si>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</si>
  <si>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</si>
  <si>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</si>
  <si>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</si>
  <si>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</si>
  <si>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</si>
  <si>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</si>
  <si>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</si>
  <si>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</si>
  <si>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</si>
  <si>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</si>
  <si>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</si>
  <si>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</si>
  <si>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</si>
  <si>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</si>
  <si>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</si>
  <si>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</si>
  <si>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</si>
  <si>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</si>
  <si>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</si>
  <si>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</si>
  <si>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</si>
  <si>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</si>
  <si>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</si>
  <si>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</si>
  <si>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</si>
  <si>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</si>
  <si>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</si>
  <si>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</si>
  <si>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</si>
  <si>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</si>
  <si>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</si>
  <si>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</si>
  <si>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</si>
  <si>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</si>
  <si>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</si>
  <si>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</si>
  <si>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</si>
  <si>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</si>
  <si>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</si>
  <si>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</si>
  <si>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</si>
  <si>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</si>
  <si>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</si>
  <si>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</si>
  <si>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</si>
  <si>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</si>
  <si>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</si>
  <si>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</si>
  <si>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</si>
  <si>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</si>
  <si>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</si>
  <si>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</si>
  <si>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</si>
  <si>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</si>
  <si>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</si>
  <si>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</si>
  <si>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</si>
  <si>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</si>
  <si>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</si>
  <si>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</si>
  <si>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</si>
  <si>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</si>
  <si>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</si>
  <si>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</si>
  <si>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</si>
  <si>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</si>
  <si>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</si>
  <si>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</si>
  <si>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</si>
  <si>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</si>
  <si>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</si>
  <si>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</si>
  <si>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</si>
  <si>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</si>
  <si>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</si>
  <si>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</si>
  <si>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</si>
  <si>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</si>
  <si>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</si>
  <si>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</si>
  <si>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</si>
  <si>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</si>
  <si>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</si>
  <si>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</si>
  <si>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</si>
  <si>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</si>
  <si>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</si>
  <si>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</si>
  <si>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</si>
  <si>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</si>
  <si>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</si>
  <si>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</si>
  <si>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</si>
  <si>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</si>
  <si>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</si>
  <si>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</si>
  <si>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</si>
  <si>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</si>
  <si>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</si>
  <si>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</si>
  <si>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</si>
  <si>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</si>
  <si>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</si>
  <si>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</si>
  <si>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</si>
  <si>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</si>
  <si>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</si>
  <si>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</si>
  <si>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</si>
  <si>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</si>
  <si>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</si>
  <si>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</si>
  <si>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</si>
  <si>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</si>
  <si>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</si>
  <si>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</si>
  <si>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</si>
  <si>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</si>
  <si>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</si>
  <si>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</si>
  <si>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</si>
  <si>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</si>
  <si>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</si>
  <si>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</si>
  <si>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</si>
  <si>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</si>
  <si>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</si>
  <si>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</si>
  <si>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</si>
  <si>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</si>
  <si>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</si>
  <si>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</si>
  <si>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</si>
  <si>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</si>
  <si>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</si>
  <si>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</si>
  <si>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</si>
  <si>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</si>
  <si>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</si>
  <si>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</si>
  <si>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</si>
  <si>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</si>
  <si>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</si>
  <si>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</si>
  <si>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</si>
  <si>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</si>
  <si>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</si>
  <si>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</si>
  <si>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</si>
  <si>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</si>
  <si>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</si>
  <si>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</si>
  <si>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</si>
  <si>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</si>
  <si>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</si>
  <si>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</si>
  <si>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</si>
  <si>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</si>
  <si>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</si>
  <si>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</si>
  <si>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</si>
  <si>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</si>
  <si>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</si>
  <si>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</si>
  <si>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</si>
  <si>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</si>
  <si>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</si>
  <si>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</si>
  <si>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</si>
  <si>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</si>
  <si>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</si>
  <si>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</si>
  <si>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</si>
  <si>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</si>
  <si>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</si>
  <si>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</si>
  <si>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</si>
  <si>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</si>
  <si>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</si>
  <si>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</si>
  <si>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</si>
  <si>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</si>
  <si>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</si>
  <si>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</si>
  <si>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</si>
  <si>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</si>
  <si>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</si>
  <si>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</si>
  <si>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</si>
  <si>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</si>
  <si>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</si>
  <si>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</si>
  <si>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</si>
  <si>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</si>
  <si>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</si>
  <si>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</si>
  <si>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</si>
  <si>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</si>
  <si>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</si>
  <si>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</si>
  <si>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</si>
  <si>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</si>
  <si>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</si>
  <si>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</si>
  <si>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</si>
  <si>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</si>
  <si>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</si>
  <si>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</si>
  <si>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</si>
  <si>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</si>
  <si>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</si>
  <si>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</si>
  <si>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</si>
  <si>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</si>
  <si>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</si>
  <si>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</si>
  <si>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</si>
  <si>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</si>
  <si>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</si>
  <si>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</si>
  <si>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</si>
  <si>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</si>
  <si>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</si>
  <si>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</si>
  <si>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</si>
  <si>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</si>
  <si>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</si>
  <si>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</si>
  <si>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</si>
  <si>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</si>
  <si>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</si>
  <si>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</si>
  <si>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</si>
  <si>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</si>
  <si>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</si>
  <si>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</si>
  <si>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</si>
  <si>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</si>
  <si>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</si>
  <si>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</si>
  <si>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</si>
  <si>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</si>
  <si>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</si>
  <si>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</si>
  <si>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</si>
  <si>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</si>
  <si>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</si>
  <si>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</si>
  <si>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</si>
  <si>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</si>
  <si>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</si>
  <si>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</si>
  <si>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</si>
  <si>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</si>
  <si>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</si>
  <si>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</si>
  <si>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</si>
  <si>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</si>
  <si>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</si>
  <si>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</si>
  <si>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</si>
  <si>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</si>
  <si>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</si>
  <si>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</si>
  <si>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</si>
  <si>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</si>
  <si>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</si>
  <si>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</si>
  <si>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</si>
  <si>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</si>
  <si>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</si>
  <si>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</si>
  <si>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</si>
  <si>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</si>
  <si>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</si>
  <si>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</si>
  <si>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</si>
  <si>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</si>
  <si>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</si>
  <si>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</si>
  <si>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</si>
  <si>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</si>
  <si>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</si>
  <si>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</si>
  <si>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</si>
  <si>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</si>
  <si>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</si>
  <si>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</si>
  <si>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</si>
  <si>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</si>
  <si>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</si>
  <si>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</si>
  <si>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</si>
  <si>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</si>
  <si>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</si>
  <si>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</si>
  <si>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</si>
  <si>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</si>
  <si>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</si>
  <si>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</si>
  <si>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</si>
  <si>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</si>
  <si>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</si>
  <si>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</si>
  <si>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</si>
  <si>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</si>
  <si>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</si>
  <si>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</si>
  <si>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</si>
  <si>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</si>
  <si>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</si>
  <si>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</si>
  <si>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</si>
  <si>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</si>
  <si>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</si>
  <si>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</si>
  <si>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</si>
  <si>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</si>
  <si>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</si>
  <si>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</si>
  <si>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</si>
  <si>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</si>
  <si>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</si>
  <si>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</si>
  <si>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</si>
  <si>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</si>
  <si>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</si>
  <si>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</si>
  <si>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</si>
  <si>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</si>
  <si>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</si>
  <si>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</si>
  <si>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</si>
  <si>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</si>
  <si>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</si>
  <si>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</si>
  <si>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</si>
  <si>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</si>
  <si>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</si>
  <si>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</si>
  <si>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</si>
  <si>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</si>
  <si>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</si>
  <si>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</si>
  <si>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</si>
  <si>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</si>
  <si>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</si>
  <si>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</si>
  <si>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</si>
  <si>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</si>
  <si>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</si>
  <si>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</si>
  <si>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</si>
  <si>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</si>
  <si>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</si>
  <si>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</si>
  <si>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</si>
  <si>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</si>
  <si>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</si>
  <si>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</si>
  <si>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</si>
  <si>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</si>
  <si>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</si>
  <si>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</si>
  <si>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</si>
  <si>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</si>
  <si>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</si>
  <si>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</si>
  <si>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</si>
  <si>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</si>
  <si>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</si>
  <si>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</si>
  <si>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</si>
  <si>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</si>
  <si>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</si>
  <si>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</si>
  <si>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</si>
  <si>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</si>
  <si>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</si>
  <si>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</si>
  <si>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</si>
  <si>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</si>
  <si>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</si>
  <si>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</si>
  <si>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</si>
  <si>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</si>
  <si>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</si>
  <si>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</si>
  <si>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</si>
  <si>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</si>
  <si>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</si>
  <si>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</si>
  <si>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</si>
  <si>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</si>
  <si>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</si>
  <si>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</si>
  <si>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</si>
  <si>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</si>
  <si>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</si>
  <si>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</si>
  <si>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</si>
  <si>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</si>
  <si>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</si>
  <si>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</si>
  <si>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</si>
  <si>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</si>
  <si>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</si>
  <si>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</si>
  <si>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</si>
  <si>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</si>
  <si>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</si>
  <si>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</si>
  <si>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</si>
  <si>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</si>
  <si>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</si>
  <si>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</si>
  <si>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</si>
  <si>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</si>
  <si>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</si>
  <si>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</si>
  <si>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</si>
  <si>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</si>
  <si>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</si>
  <si>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</si>
  <si>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</si>
  <si>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</si>
  <si>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</si>
  <si>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</si>
  <si>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</si>
  <si>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</si>
  <si>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</si>
  <si>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</si>
  <si>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</si>
  <si>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</si>
  <si>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</si>
  <si>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</si>
  <si>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</si>
  <si>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</si>
  <si>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</si>
  <si>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</si>
  <si>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</si>
  <si>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</si>
  <si>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</si>
  <si>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</si>
  <si>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</si>
  <si>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</si>
  <si>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</si>
  <si>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</si>
  <si>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</si>
  <si>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</si>
  <si>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</si>
  <si>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</si>
  <si>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</si>
  <si>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</si>
  <si>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</si>
  <si>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</si>
  <si>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</si>
  <si>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</si>
  <si>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</si>
  <si>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</si>
  <si>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</si>
  <si>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</si>
  <si>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</si>
  <si>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</si>
  <si>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</si>
  <si>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</si>
  <si>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</si>
  <si>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</si>
  <si>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</si>
  <si>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</si>
  <si>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</si>
  <si>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</si>
  <si>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</si>
  <si>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</si>
  <si>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</si>
  <si>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</si>
  <si>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</si>
  <si>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</si>
  <si>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</si>
  <si>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</si>
  <si>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</si>
  <si>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</si>
  <si>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</si>
  <si>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</si>
  <si>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</si>
  <si>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</si>
  <si>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</si>
  <si>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</si>
  <si>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</si>
  <si>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</si>
  <si>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</si>
  <si>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</si>
  <si>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</si>
  <si>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</si>
  <si>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</si>
  <si>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</si>
  <si>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</si>
  <si>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</si>
  <si>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</si>
  <si>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</si>
  <si>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</si>
  <si>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</si>
  <si>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</si>
  <si>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</si>
  <si>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</si>
  <si>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</si>
  <si>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</si>
  <si>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</si>
  <si>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</si>
  <si>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</si>
  <si>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</si>
  <si>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</si>
  <si>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</si>
  <si>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</si>
  <si>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</si>
  <si>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</si>
  <si>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</si>
  <si>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</si>
  <si>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</si>
  <si>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</si>
  <si>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</si>
  <si>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</si>
  <si>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</si>
  <si>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</si>
  <si>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</si>
  <si>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</si>
  <si>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</si>
  <si>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</si>
  <si>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</si>
  <si>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</si>
  <si>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</si>
  <si>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</si>
  <si>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</si>
  <si>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</si>
  <si>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</si>
  <si>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</si>
  <si>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</si>
  <si>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</si>
  <si>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</si>
  <si>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</si>
  <si>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</si>
  <si>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</si>
  <si>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</si>
  <si>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</si>
  <si>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</si>
  <si>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</si>
  <si>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</si>
  <si>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</si>
  <si>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</si>
  <si>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</si>
  <si>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</si>
  <si>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</si>
  <si>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</si>
  <si>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</si>
  <si>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</si>
  <si>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</si>
  <si>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</si>
  <si>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</si>
  <si>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</si>
  <si>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</si>
  <si>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</si>
  <si>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</si>
  <si>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</si>
  <si>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</si>
  <si>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</si>
  <si>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</si>
  <si>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</si>
  <si>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</si>
  <si>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</si>
  <si>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</si>
  <si>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</si>
  <si>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</si>
  <si>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</si>
  <si>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</si>
  <si>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</si>
  <si>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</si>
  <si>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</si>
  <si>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</si>
  <si>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</si>
  <si>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</si>
  <si>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</si>
  <si>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</si>
  <si>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</si>
  <si>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</si>
  <si>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</si>
  <si>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</si>
  <si>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</si>
  <si>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</si>
  <si>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</si>
  <si>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</si>
  <si>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</si>
  <si>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</si>
  <si>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</si>
  <si>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</si>
  <si>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</si>
  <si>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</si>
  <si>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</si>
  <si>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</si>
  <si>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</si>
  <si>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</si>
  <si>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</si>
  <si>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</si>
  <si>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</si>
  <si>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</si>
  <si>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</si>
  <si>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</si>
  <si>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</si>
  <si>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</si>
  <si>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</si>
  <si>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</si>
  <si>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</si>
  <si>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</si>
  <si>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</si>
  <si>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</si>
  <si>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</si>
  <si>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</si>
  <si>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</si>
  <si>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</si>
  <si>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</si>
  <si>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</si>
  <si>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</si>
  <si>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</si>
  <si>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</si>
  <si>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</si>
  <si>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</si>
  <si>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</si>
  <si>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</si>
  <si>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</si>
  <si>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</si>
  <si>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</si>
  <si>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</si>
  <si>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</si>
  <si>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</si>
  <si>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</si>
  <si>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</si>
  <si>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</si>
  <si>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</si>
  <si>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</si>
  <si>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</si>
  <si>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</si>
  <si>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</si>
  <si>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</si>
  <si>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</si>
  <si>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</si>
  <si>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</si>
  <si>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</si>
  <si>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</si>
  <si>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</si>
  <si>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</si>
  <si>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</si>
  <si>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</si>
  <si>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</si>
  <si>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</si>
  <si>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</si>
  <si>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</si>
  <si>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</si>
  <si>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</si>
  <si>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</si>
  <si>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</si>
  <si>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</si>
  <si>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</si>
  <si>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</si>
  <si>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</si>
  <si>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</si>
  <si>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</si>
  <si>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</si>
  <si>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</si>
  <si>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</si>
  <si>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</si>
  <si>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</si>
  <si>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</si>
  <si>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</si>
  <si>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</si>
  <si>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</si>
  <si>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</si>
  <si>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</si>
  <si>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</si>
  <si>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</si>
  <si>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</si>
  <si>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</si>
  <si>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</si>
  <si>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</si>
  <si>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</si>
  <si>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</si>
  <si>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</si>
  <si>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</si>
  <si>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</si>
  <si>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</si>
  <si>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</si>
  <si>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</si>
  <si>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</si>
  <si>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</si>
  <si>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</si>
  <si>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</si>
  <si>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</si>
  <si>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</si>
  <si>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</si>
  <si>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</si>
  <si>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</si>
  <si>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</si>
  <si>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</si>
  <si>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</si>
  <si>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</si>
  <si>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</si>
  <si>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</si>
  <si>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</si>
  <si>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</si>
  <si>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</si>
  <si>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</si>
  <si>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</si>
  <si>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</si>
  <si>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</si>
  <si>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</si>
  <si>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</si>
  <si>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</si>
  <si>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</si>
  <si>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</si>
  <si>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</si>
  <si>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</si>
  <si>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</si>
  <si>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</si>
  <si>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</si>
  <si>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</si>
  <si>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</si>
  <si>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</si>
  <si>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</si>
  <si>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</si>
  <si>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</si>
  <si>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</si>
  <si>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</si>
  <si>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</si>
  <si>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</si>
  <si>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</si>
  <si>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</si>
  <si>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</si>
  <si>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</si>
  <si>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</si>
  <si>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</si>
  <si>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</si>
  <si>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</si>
  <si>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</si>
  <si>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</si>
  <si>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</si>
  <si>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</si>
  <si>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</si>
  <si>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</si>
  <si>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</si>
  <si>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</si>
  <si>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</si>
  <si>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</si>
  <si>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</si>
  <si>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</si>
  <si>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</si>
  <si>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</si>
  <si>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</si>
  <si>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</si>
  <si>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</si>
  <si>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</si>
  <si>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</si>
  <si>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</si>
  <si>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</si>
  <si>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</si>
  <si>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</si>
  <si>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</si>
  <si>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</si>
  <si>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</si>
  <si>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</si>
  <si>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</si>
  <si>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</si>
  <si>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</si>
  <si>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</si>
  <si>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</si>
  <si>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</si>
  <si>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</si>
  <si>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</si>
  <si>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</si>
  <si>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</si>
  <si>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</si>
  <si>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</si>
  <si>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</si>
  <si>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</si>
  <si>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</si>
  <si>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</si>
  <si>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</si>
  <si>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</si>
  <si>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</si>
  <si>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</si>
  <si>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</si>
  <si>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</si>
  <si>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</si>
  <si>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</si>
  <si>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</si>
  <si>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</si>
  <si>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</si>
  <si>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</si>
  <si>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</si>
  <si>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</si>
  <si>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</si>
  <si>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</si>
  <si>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</si>
  <si>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</si>
  <si>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</si>
  <si>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</si>
  <si>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</si>
  <si>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</si>
  <si>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</si>
  <si>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</si>
  <si>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</si>
  <si>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</si>
  <si>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</si>
  <si>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</si>
  <si>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</si>
  <si>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</si>
  <si>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</si>
  <si>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</si>
  <si>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</si>
  <si>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</si>
  <si>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</si>
  <si>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</si>
  <si>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</si>
  <si>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</si>
  <si>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</si>
  <si>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</si>
  <si>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</si>
  <si>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</si>
  <si>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</si>
  <si>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</si>
  <si>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</si>
  <si>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</si>
  <si>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</si>
  <si>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</si>
  <si>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</si>
  <si>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</si>
  <si>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</si>
  <si>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</si>
  <si>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</si>
  <si>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</si>
  <si>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</si>
  <si>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</si>
  <si>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</si>
  <si>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</si>
  <si>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</si>
  <si>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</si>
  <si>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</si>
  <si>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</si>
  <si>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</si>
  <si>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</si>
  <si>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</si>
  <si>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</si>
  <si>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</si>
  <si>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</si>
  <si>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</si>
  <si>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</si>
  <si>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</si>
  <si>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</si>
  <si>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</si>
  <si>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</si>
  <si>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</si>
  <si>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</si>
  <si>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</si>
  <si>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</si>
  <si>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</si>
  <si>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</si>
  <si>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</si>
  <si>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</si>
  <si>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</si>
  <si>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</si>
  <si>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</si>
  <si>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</si>
  <si>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</si>
  <si>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</si>
  <si>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</si>
  <si>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</si>
  <si>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</si>
  <si>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</si>
  <si>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</si>
  <si>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</si>
  <si>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</si>
  <si>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</si>
  <si>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</si>
  <si>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</si>
  <si>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</si>
  <si>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</si>
  <si>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</si>
  <si>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</si>
  <si>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</si>
  <si>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</si>
  <si>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</si>
  <si>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</si>
  <si>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</si>
  <si>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</si>
  <si>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</si>
  <si>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</si>
  <si>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</si>
  <si>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</si>
  <si>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</si>
  <si>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</si>
  <si>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</si>
  <si>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</si>
  <si>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</si>
  <si>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</si>
  <si>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</si>
  <si>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</si>
  <si>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</si>
  <si>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</si>
  <si>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</si>
  <si>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</si>
  <si>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</si>
  <si>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</si>
  <si>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</si>
  <si>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</si>
  <si>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</si>
  <si>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</si>
  <si>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</si>
  <si>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</si>
  <si>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</si>
  <si>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</si>
  <si>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</si>
  <si>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</si>
  <si>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</si>
  <si>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</si>
  <si>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</si>
  <si>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</si>
  <si>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</si>
  <si>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</si>
  <si>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</si>
  <si>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</si>
  <si>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</si>
  <si>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</si>
  <si>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</si>
  <si>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</si>
  <si>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</si>
  <si>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</si>
  <si>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</si>
  <si>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</si>
  <si>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</si>
  <si>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</si>
  <si>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</si>
  <si>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</si>
  <si>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</si>
  <si>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</si>
  <si>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</si>
  <si>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</si>
  <si>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</si>
  <si>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</si>
  <si>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</si>
  <si>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</si>
  <si>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</si>
  <si>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</si>
  <si>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</si>
  <si>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</si>
  <si>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</si>
  <si>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</si>
  <si>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</si>
  <si>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</si>
  <si>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</si>
  <si>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</si>
  <si>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</si>
  <si>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</si>
  <si>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</si>
  <si>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</si>
  <si>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</si>
  <si>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</si>
  <si>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</si>
  <si>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</si>
  <si>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</si>
  <si>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</si>
  <si>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</si>
  <si>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</si>
  <si>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</si>
  <si>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</si>
  <si>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</si>
  <si>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</si>
  <si>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</si>
  <si>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</si>
  <si>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</si>
  <si>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</si>
  <si>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</si>
  <si>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</si>
  <si>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</si>
  <si>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</si>
  <si>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</si>
  <si>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</si>
  <si>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</si>
  <si>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</si>
  <si>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</si>
  <si>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</si>
  <si>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</si>
  <si>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</si>
  <si>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</si>
  <si>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</si>
  <si>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</si>
  <si>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</si>
  <si>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</si>
  <si>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</si>
  <si>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</si>
  <si>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</si>
  <si>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</si>
  <si>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</si>
  <si>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</si>
  <si>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</si>
  <si>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</si>
  <si>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</si>
  <si>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</si>
  <si>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</si>
  <si>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</si>
  <si>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</si>
  <si>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</si>
  <si>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</si>
  <si>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</si>
  <si>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</si>
  <si>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</si>
  <si>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</si>
  <si>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</si>
  <si>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</si>
  <si>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</si>
  <si>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</si>
  <si>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</si>
  <si>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</si>
  <si>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</si>
  <si>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</si>
  <si>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</si>
  <si>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</si>
  <si>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</si>
  <si>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</si>
  <si>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</si>
  <si>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</si>
  <si>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</si>
  <si>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</si>
  <si>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</si>
  <si>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</si>
  <si>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</si>
  <si>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</si>
  <si>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</si>
  <si>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</si>
  <si>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</si>
  <si>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</si>
  <si>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</si>
  <si>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</si>
  <si>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</si>
  <si>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</si>
  <si>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</si>
  <si>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</si>
  <si>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</si>
  <si>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</si>
  <si>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</si>
  <si>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</si>
  <si>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</si>
  <si>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</si>
  <si>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</si>
  <si>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</si>
  <si>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</si>
  <si>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</si>
  <si>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</si>
  <si>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</si>
  <si>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</si>
  <si>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</si>
  <si>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</si>
  <si>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</si>
  <si>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</si>
  <si>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</si>
  <si>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</si>
  <si>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</si>
  <si>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</si>
  <si>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</si>
  <si>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</si>
  <si>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</si>
  <si>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</si>
  <si>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</si>
  <si>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</si>
  <si>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</si>
  <si>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</si>
  <si>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</si>
  <si>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</si>
  <si>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</si>
  <si>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</si>
  <si>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</si>
  <si>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</si>
  <si>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</si>
  <si>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</si>
  <si>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</si>
  <si>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</si>
  <si>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</si>
  <si>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</si>
  <si>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</si>
  <si>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</si>
  <si>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</si>
  <si>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</si>
  <si>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</si>
  <si>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</si>
  <si>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</si>
  <si>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</si>
  <si>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</si>
  <si>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</si>
  <si>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</si>
  <si>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</si>
  <si>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</si>
  <si>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</si>
  <si>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</si>
  <si>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</si>
  <si>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</si>
  <si>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</si>
  <si>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</si>
  <si>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</si>
  <si>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</si>
  <si>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</si>
  <si>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</si>
  <si>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</si>
  <si>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</si>
  <si>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</si>
  <si>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</si>
  <si>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</si>
  <si>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</si>
  <si>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</si>
  <si>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</si>
  <si>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</si>
  <si>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</si>
  <si>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</si>
  <si>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</si>
  <si>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</si>
  <si>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</si>
  <si>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</si>
  <si>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</si>
  <si>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</si>
  <si>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</si>
  <si>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</si>
  <si>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</si>
  <si>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</si>
  <si>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</si>
  <si>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</si>
  <si>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</si>
  <si>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</si>
  <si>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</si>
  <si>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</si>
  <si>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</si>
  <si>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</si>
  <si>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</si>
  <si>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</si>
  <si>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</si>
  <si>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</si>
  <si>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</si>
  <si>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</si>
  <si>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</si>
  <si>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</si>
  <si>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</si>
  <si>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</si>
  <si>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</si>
  <si>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</si>
  <si>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</si>
  <si>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</si>
  <si>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</si>
  <si>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</si>
  <si>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</si>
  <si>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</si>
  <si>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</si>
  <si>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</si>
  <si>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</si>
  <si>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</si>
  <si>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</si>
  <si>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</si>
  <si>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</si>
  <si>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</si>
  <si>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</si>
  <si>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</si>
  <si>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</si>
  <si>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</si>
  <si>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</si>
  <si>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</si>
  <si>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</si>
  <si>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</si>
  <si>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</si>
  <si>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</si>
  <si>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</si>
  <si>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</si>
  <si>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</si>
  <si>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</si>
  <si>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</si>
  <si>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</si>
  <si>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</si>
  <si>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</si>
  <si>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</si>
  <si>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</si>
  <si>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</si>
  <si>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</si>
  <si>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</si>
  <si>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</si>
  <si>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</si>
  <si>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</si>
  <si>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</si>
  <si>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</si>
  <si>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</si>
  <si>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</si>
  <si>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</si>
  <si>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</si>
  <si>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</si>
  <si>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</si>
  <si>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</si>
  <si>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</si>
  <si>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</si>
  <si>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</si>
  <si>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</si>
  <si>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</si>
  <si>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</si>
  <si>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</si>
  <si>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</si>
  <si>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</si>
  <si>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</si>
  <si>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</si>
  <si>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</si>
  <si>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</si>
  <si>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</si>
  <si>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</si>
  <si>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</si>
  <si>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</si>
  <si>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</si>
  <si>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</si>
  <si>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</si>
  <si>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</si>
  <si>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</si>
  <si>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</si>
  <si>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</si>
  <si>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</si>
  <si>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</si>
  <si>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</si>
  <si>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</si>
  <si>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</si>
  <si>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</si>
  <si>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</si>
  <si>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</si>
  <si>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</si>
  <si>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</si>
  <si>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</si>
  <si>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</si>
  <si>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</si>
  <si>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</si>
  <si>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</si>
  <si>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</si>
  <si>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</si>
  <si>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</si>
  <si>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</si>
  <si>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</si>
  <si>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</si>
  <si>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</si>
  <si>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</si>
  <si>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</si>
  <si>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</si>
  <si>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</si>
  <si>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</si>
  <si>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</si>
  <si>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</si>
  <si>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</si>
  <si>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</si>
  <si>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</si>
  <si>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</si>
  <si>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</si>
  <si>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</si>
  <si>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</si>
  <si>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</si>
  <si>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</si>
  <si>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</si>
  <si>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</si>
  <si>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</si>
  <si>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</si>
  <si>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</si>
  <si>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</si>
  <si>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</si>
  <si>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</si>
  <si>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</si>
  <si>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</si>
  <si>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</si>
  <si>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</si>
  <si>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</si>
  <si>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</si>
  <si>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</si>
  <si>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</si>
  <si>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</si>
  <si>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</si>
  <si>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</si>
  <si>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</si>
  <si>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</si>
  <si>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</si>
  <si>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</si>
  <si>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</si>
  <si>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</si>
  <si>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</si>
  <si>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</si>
  <si>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</si>
  <si>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</si>
  <si>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</si>
  <si>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</si>
  <si>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</si>
  <si>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</si>
  <si>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</si>
  <si>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</si>
  <si>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</si>
  <si>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</si>
  <si>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</si>
  <si>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</si>
  <si>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</si>
  <si>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</si>
  <si>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</si>
  <si>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</si>
  <si>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</si>
  <si>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</si>
  <si>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</si>
  <si>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</si>
  <si>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</si>
  <si>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</si>
  <si>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</si>
  <si>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</si>
  <si>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</si>
  <si>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</si>
  <si>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</si>
  <si>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</si>
  <si>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</si>
  <si>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</si>
  <si>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</si>
  <si>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</si>
  <si>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</si>
  <si>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</si>
  <si>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</si>
  <si>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</si>
  <si>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</si>
  <si>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</si>
  <si>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</si>
  <si>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</si>
  <si>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</si>
  <si>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</si>
  <si>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</si>
  <si>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</si>
  <si>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</si>
  <si>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</si>
  <si>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</si>
  <si>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</si>
  <si>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</si>
  <si>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</si>
  <si>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</si>
  <si>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</si>
  <si>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</si>
  <si>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</si>
  <si>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</si>
  <si>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</si>
  <si>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</si>
  <si>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</si>
  <si>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</si>
  <si>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</si>
  <si>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</si>
  <si>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</si>
  <si>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</si>
  <si>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</si>
  <si>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</si>
  <si>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</si>
  <si>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</si>
  <si>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</si>
  <si>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</si>
  <si>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</si>
  <si>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</si>
  <si>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</si>
  <si>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</si>
  <si>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</si>
  <si>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</si>
  <si>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</si>
  <si>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</si>
  <si>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</si>
  <si>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</si>
  <si>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</si>
  <si>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</si>
  <si>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</si>
  <si>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</si>
  <si>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</si>
  <si>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</si>
  <si>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</si>
  <si>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</si>
  <si>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</si>
  <si>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</si>
  <si>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</si>
  <si>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</si>
  <si>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</si>
  <si>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</si>
  <si>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</si>
  <si>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</si>
  <si>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</si>
  <si>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</si>
  <si>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</si>
  <si>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</si>
  <si>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</si>
  <si>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</si>
  <si>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</si>
  <si>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</si>
  <si>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</si>
  <si>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</si>
  <si>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</si>
  <si>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</si>
  <si>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</si>
  <si>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</si>
  <si>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</si>
  <si>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</si>
  <si>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</si>
  <si>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</si>
  <si>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</si>
  <si>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</si>
  <si>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</si>
  <si>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</si>
  <si>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</si>
  <si>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</si>
  <si>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</si>
  <si>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</si>
  <si>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</si>
  <si>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</si>
  <si>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</si>
  <si>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</si>
  <si>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</si>
  <si>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</si>
  <si>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</si>
  <si>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</si>
  <si>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</si>
  <si>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</si>
  <si>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</si>
  <si>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</si>
  <si>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</si>
  <si>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</si>
  <si>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</si>
  <si>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</si>
  <si>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</si>
  <si>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</si>
  <si>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</si>
  <si>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</si>
  <si>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</si>
  <si>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</si>
  <si>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</si>
  <si>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</si>
  <si>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</si>
  <si>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</si>
  <si>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</si>
  <si>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</si>
  <si>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</si>
  <si>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</si>
  <si>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</si>
  <si>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</si>
  <si>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</si>
  <si>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</si>
  <si>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</si>
  <si>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</si>
  <si>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</si>
  <si>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</si>
  <si>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</si>
  <si>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</si>
  <si>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</si>
  <si>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</si>
  <si>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</si>
  <si>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</si>
  <si>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</si>
  <si>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</si>
  <si>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</si>
  <si>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</si>
  <si>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</si>
  <si>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</si>
  <si>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</si>
  <si>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</si>
  <si>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</si>
  <si>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</si>
  <si>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</si>
  <si>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</si>
  <si>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</si>
  <si>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</si>
  <si>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</si>
  <si>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</si>
  <si>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</si>
  <si>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</si>
  <si>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</si>
  <si>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</si>
  <si>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</si>
  <si>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</si>
  <si>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</si>
  <si>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</si>
  <si>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</si>
  <si>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</si>
  <si>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</si>
  <si>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</si>
  <si>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</si>
  <si>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</si>
  <si>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</si>
  <si>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</si>
  <si>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</si>
  <si>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</si>
  <si>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</si>
  <si>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</si>
  <si>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</si>
  <si>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</si>
  <si>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</si>
  <si>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</si>
  <si>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</si>
  <si>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</si>
  <si>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</si>
  <si>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</si>
  <si>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</si>
  <si>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</si>
  <si>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</si>
  <si>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</si>
  <si>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</si>
  <si>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</si>
  <si>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</si>
  <si>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</si>
  <si>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</si>
  <si>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</si>
  <si>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</si>
  <si>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</si>
  <si>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</si>
  <si>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</si>
  <si>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</si>
  <si>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</si>
  <si>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</si>
  <si>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</si>
  <si>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</si>
  <si>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</si>
  <si>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</si>
  <si>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</si>
  <si>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</si>
  <si>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</si>
  <si>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</si>
  <si>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</si>
  <si>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</si>
  <si>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</si>
  <si>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</si>
  <si>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</si>
  <si>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</si>
  <si>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</si>
  <si>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</si>
  <si>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</si>
  <si>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</si>
  <si>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</si>
  <si>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</si>
  <si>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</si>
  <si>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</si>
  <si>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</si>
  <si>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</si>
  <si>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</si>
  <si>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</si>
  <si>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</si>
  <si>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</si>
  <si>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</si>
  <si>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</si>
  <si>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</si>
  <si>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</si>
  <si>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</si>
  <si>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</si>
  <si>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</si>
  <si>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</si>
  <si>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</si>
  <si>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</si>
  <si>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</si>
  <si>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</si>
  <si>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</si>
  <si>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</si>
  <si>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</si>
  <si>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</si>
  <si>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</si>
  <si>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</si>
  <si>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</si>
  <si>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</si>
  <si>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</si>
  <si>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</si>
  <si>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</si>
  <si>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</si>
  <si>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</si>
  <si>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</si>
  <si>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</si>
  <si>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</si>
  <si>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</si>
  <si>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</si>
  <si>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</si>
  <si>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</si>
  <si>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</si>
  <si>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</si>
  <si>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</si>
  <si>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</si>
  <si>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</si>
  <si>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</si>
  <si>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</si>
  <si>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</si>
  <si>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</si>
  <si>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</si>
  <si>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</si>
  <si>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</si>
  <si>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</si>
  <si>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</si>
  <si>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</si>
  <si>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</si>
  <si>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</si>
  <si>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</si>
  <si>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</si>
  <si>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</si>
  <si>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</si>
  <si>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</si>
  <si>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</si>
  <si>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</si>
  <si>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</si>
  <si>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</si>
  <si>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</si>
  <si>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</si>
  <si>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</si>
  <si>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</si>
  <si>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</si>
  <si>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</si>
  <si>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</si>
  <si>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</si>
  <si>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</si>
  <si>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</si>
  <si>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</si>
  <si>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</si>
  <si>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</si>
  <si>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</si>
  <si>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</si>
  <si>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</si>
  <si>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</si>
  <si>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</si>
  <si>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</si>
  <si>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</si>
  <si>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</si>
  <si>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</si>
  <si>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</si>
  <si>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</si>
  <si>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</si>
  <si>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</si>
  <si>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</si>
  <si>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</si>
  <si>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</si>
  <si>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</si>
  <si>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</si>
  <si>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</si>
  <si>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</si>
  <si>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</si>
  <si>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</si>
  <si>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</si>
  <si>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</si>
  <si>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</si>
  <si>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</si>
  <si>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</si>
  <si>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</si>
  <si>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</si>
  <si>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</si>
  <si>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</si>
  <si>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</si>
  <si>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</si>
  <si>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</si>
  <si>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</si>
  <si>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</si>
  <si>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</si>
  <si>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</si>
  <si>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</si>
  <si>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</si>
  <si>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</si>
  <si>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</si>
  <si>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</si>
  <si>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</si>
  <si>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</si>
  <si>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</si>
  <si>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</si>
  <si>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</si>
  <si>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</si>
  <si>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</si>
  <si>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</si>
  <si>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</si>
  <si>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</si>
  <si>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</si>
  <si>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</si>
  <si>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</si>
  <si>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</si>
  <si>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</si>
  <si>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</si>
  <si>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</si>
  <si>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</si>
  <si>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</si>
  <si>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</si>
  <si>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</si>
  <si>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</si>
  <si>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</si>
  <si>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</si>
  <si>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</si>
  <si>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</si>
  <si>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</si>
  <si>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</si>
  <si>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</si>
  <si>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</si>
  <si>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</si>
  <si>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</si>
  <si>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</si>
  <si>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</si>
  <si>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</si>
  <si>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</si>
  <si>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</si>
  <si>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</si>
  <si>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</si>
  <si>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</si>
  <si>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</si>
  <si>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</si>
  <si>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</si>
  <si>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</si>
  <si>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</si>
  <si>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</si>
  <si>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</si>
  <si>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</si>
  <si>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</si>
  <si>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</si>
  <si>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</si>
  <si>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</si>
  <si>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</si>
  <si>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</si>
  <si>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</si>
  <si>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</si>
  <si>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</si>
  <si>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</si>
  <si>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</si>
  <si>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</si>
  <si>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</si>
  <si>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</si>
  <si>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</si>
  <si>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</si>
  <si>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</si>
  <si>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</si>
  <si>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</si>
  <si>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</si>
  <si>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</si>
  <si>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</si>
  <si>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</si>
  <si>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</si>
  <si>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</si>
  <si>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</si>
  <si>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</si>
  <si>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</si>
  <si>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</si>
  <si>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</si>
  <si>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</si>
  <si>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</si>
  <si>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</si>
  <si>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</si>
  <si>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</si>
  <si>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</si>
  <si>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</si>
  <si>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</si>
  <si>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</si>
  <si>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</si>
  <si>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</si>
  <si>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</si>
  <si>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</si>
  <si>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</si>
  <si>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</si>
  <si>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</si>
  <si>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</si>
  <si>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</si>
  <si>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</si>
  <si>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</si>
  <si>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</si>
  <si>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</si>
  <si>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</si>
  <si>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</si>
  <si>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</si>
  <si>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</si>
  <si>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</si>
  <si>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</si>
  <si>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</si>
  <si>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</si>
  <si>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</si>
  <si>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</si>
  <si>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</si>
  <si>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</si>
  <si>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</si>
  <si>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</si>
  <si>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</si>
  <si>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</si>
  <si>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</si>
  <si>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</si>
  <si>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</si>
  <si>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</si>
  <si>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</si>
  <si>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</si>
  <si>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</si>
  <si>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</si>
  <si>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</si>
  <si>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</si>
  <si>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</si>
  <si>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</si>
  <si>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</si>
  <si>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</si>
  <si>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</si>
  <si>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</si>
  <si>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</si>
  <si>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</si>
  <si>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</si>
  <si>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</si>
  <si>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</si>
  <si>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</si>
  <si>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</si>
  <si>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</si>
  <si>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</si>
  <si>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</si>
  <si>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</si>
  <si>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</si>
  <si>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</si>
  <si>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</si>
  <si>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</si>
  <si>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</si>
  <si>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</si>
  <si>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</si>
  <si>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</si>
  <si>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</si>
  <si>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</si>
  <si>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</si>
  <si>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</si>
  <si>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</si>
  <si>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</si>
  <si>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</si>
  <si>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</si>
  <si>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</si>
  <si>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</si>
  <si>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</si>
  <si>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</si>
  <si>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</si>
  <si>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</si>
  <si>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</si>
  <si>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</si>
  <si>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</si>
  <si>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</si>
  <si>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</si>
  <si>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</si>
  <si>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</si>
  <si>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</si>
  <si>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</si>
  <si>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</si>
  <si>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</si>
  <si>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</si>
  <si>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</si>
  <si>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</si>
  <si>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</si>
  <si>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</si>
  <si>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</si>
  <si>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</si>
  <si>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</si>
  <si>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</si>
  <si>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</si>
  <si>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</si>
  <si>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</si>
  <si>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</si>
  <si>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</si>
  <si>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</si>
  <si>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</si>
  <si>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</si>
  <si>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</si>
  <si>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</si>
  <si>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</si>
  <si>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</si>
  <si>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</si>
  <si>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</si>
  <si>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</si>
  <si>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</si>
  <si>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</si>
  <si>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</si>
  <si>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</si>
  <si>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</si>
  <si>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</si>
  <si>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</si>
  <si>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</si>
  <si>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</si>
  <si>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</si>
  <si>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</si>
  <si>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</si>
  <si>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</si>
  <si>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</si>
  <si>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</si>
  <si>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</si>
  <si>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</si>
  <si>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</si>
  <si>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</si>
  <si>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</si>
  <si>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</si>
  <si>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</si>
  <si>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</si>
  <si>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</si>
  <si>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</si>
  <si>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</si>
  <si>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</si>
  <si>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</si>
  <si>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</si>
  <si>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</si>
  <si>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</si>
  <si>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</si>
  <si>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</si>
  <si>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</si>
  <si>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</si>
  <si>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</si>
  <si>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</si>
  <si>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</si>
  <si>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</si>
  <si>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</si>
  <si>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</si>
  <si>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</si>
  <si>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</si>
  <si>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</si>
  <si>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</si>
  <si>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</si>
  <si>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</si>
  <si>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</si>
  <si>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</si>
  <si>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</si>
  <si>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</si>
  <si>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</si>
  <si>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</si>
  <si>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</si>
  <si>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</si>
  <si>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</si>
  <si>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</si>
  <si>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</si>
  <si>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</si>
  <si>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</si>
  <si>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</si>
  <si>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</si>
  <si>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</si>
  <si>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</si>
  <si>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</si>
  <si>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</si>
  <si>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</si>
  <si>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</si>
  <si>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</si>
  <si>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</si>
  <si>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</si>
  <si>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</si>
  <si>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</si>
  <si>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</si>
  <si>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</si>
  <si>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</si>
  <si>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</si>
  <si>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</si>
  <si>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</si>
  <si>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</si>
  <si>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</si>
  <si>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</si>
  <si>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</si>
  <si>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</si>
  <si>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</si>
  <si>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</si>
  <si>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</si>
  <si>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</si>
  <si>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</si>
  <si>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</si>
  <si>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</si>
  <si>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</si>
  <si>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</si>
  <si>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</si>
  <si>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</si>
  <si>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</si>
  <si>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</si>
  <si>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</si>
  <si>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</si>
  <si>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</si>
  <si>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</si>
  <si>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</si>
  <si>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</si>
  <si>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</si>
  <si>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</si>
  <si>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</si>
  <si>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</si>
  <si>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</si>
  <si>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</si>
  <si>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</si>
  <si>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</si>
  <si>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</si>
  <si>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</si>
  <si>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</si>
  <si>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</si>
  <si>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</si>
  <si>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</si>
  <si>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</si>
  <si>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</si>
  <si>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</si>
  <si>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</si>
  <si>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</si>
  <si>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</si>
  <si>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</si>
  <si>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</si>
  <si>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</si>
  <si>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</si>
  <si>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</si>
  <si>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</si>
  <si>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</si>
  <si>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</si>
  <si>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</si>
  <si>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</si>
  <si>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</si>
  <si>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</si>
  <si>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</si>
  <si>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</si>
  <si>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</si>
  <si>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</si>
  <si>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</si>
  <si>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</si>
  <si>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</si>
  <si>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</si>
  <si>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</si>
  <si>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</si>
  <si>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</si>
  <si>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</si>
  <si>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</si>
  <si>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</si>
  <si>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</si>
  <si>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</si>
  <si>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</si>
  <si>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</si>
  <si>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</si>
  <si>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</si>
  <si>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</si>
  <si>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</si>
  <si>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</si>
  <si>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</si>
  <si>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</si>
  <si>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</si>
  <si>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</si>
  <si>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</si>
  <si>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</si>
  <si>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</si>
  <si>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</si>
  <si>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</si>
  <si>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</si>
  <si>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</si>
  <si>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</si>
  <si>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</si>
  <si>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</si>
  <si>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</si>
  <si>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</si>
  <si>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</si>
  <si>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</si>
  <si>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</si>
  <si>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</si>
  <si>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</si>
  <si>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</si>
  <si>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</si>
  <si>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</si>
  <si>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</si>
  <si>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</si>
  <si>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</si>
  <si>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</si>
  <si>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</si>
  <si>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</si>
  <si>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</si>
  <si>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</si>
  <si>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</si>
  <si>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</si>
  <si>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</si>
  <si>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</si>
  <si>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</si>
  <si>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</si>
  <si>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</si>
  <si>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</si>
  <si>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</si>
  <si>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</si>
  <si>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</si>
  <si>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</si>
  <si>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</si>
  <si>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</si>
  <si>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</si>
  <si>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</si>
  <si>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</si>
  <si>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</si>
  <si>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</si>
  <si>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</si>
  <si>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</si>
  <si>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</si>
  <si>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</si>
  <si>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</si>
  <si>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</si>
  <si>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</si>
  <si>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</si>
  <si>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</si>
  <si>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</si>
  <si>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</si>
  <si>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</si>
  <si>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</si>
  <si>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</si>
  <si>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</si>
  <si>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</si>
  <si>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</si>
  <si>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</si>
  <si>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</si>
  <si>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</si>
  <si>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</si>
  <si>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</si>
  <si>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</si>
  <si>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</si>
  <si>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</si>
  <si>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</si>
  <si>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</si>
  <si>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</si>
  <si>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</si>
  <si>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</si>
  <si>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</si>
  <si>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</si>
  <si>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</si>
  <si>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</si>
  <si>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</si>
  <si>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</si>
  <si>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</si>
  <si>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</si>
  <si>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</si>
  <si>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</si>
  <si>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</si>
  <si>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</si>
  <si>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</si>
  <si>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</si>
  <si>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</si>
  <si>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</si>
  <si>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</si>
  <si>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</si>
  <si>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</si>
  <si>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</si>
  <si>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</si>
  <si>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</si>
  <si>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</si>
  <si>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</si>
  <si>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</si>
  <si>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</si>
  <si>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</si>
  <si>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</si>
  <si>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</si>
  <si>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</si>
  <si>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</si>
  <si>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</si>
  <si>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</si>
  <si>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</si>
  <si>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</si>
  <si>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</si>
  <si>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</si>
  <si>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</si>
  <si>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</si>
  <si>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</si>
  <si>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</si>
  <si>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</si>
  <si>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</si>
  <si>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</si>
  <si>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</si>
  <si>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</si>
  <si>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</si>
  <si>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</si>
  <si>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</si>
  <si>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</si>
  <si>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</si>
  <si>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</si>
  <si>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</si>
  <si>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</si>
  <si>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</si>
  <si>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</si>
  <si>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</si>
  <si>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</si>
  <si>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</si>
  <si>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</si>
  <si>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</si>
  <si>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</si>
  <si>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</si>
  <si>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</si>
  <si>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</si>
  <si>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</si>
  <si>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</si>
  <si>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</si>
  <si>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</si>
  <si>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</si>
  <si>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</si>
  <si>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</si>
  <si>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</si>
  <si>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</si>
  <si>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</si>
  <si>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</si>
  <si>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</si>
  <si>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</si>
  <si>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</si>
  <si>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</si>
  <si>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</si>
  <si>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</si>
  <si>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</si>
  <si>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</si>
  <si>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</si>
  <si>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</si>
  <si>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</si>
  <si>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</si>
  <si>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</si>
  <si>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</si>
  <si>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</si>
  <si>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</si>
  <si>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</si>
  <si>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</si>
  <si>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</si>
  <si>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</si>
  <si>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</si>
  <si>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</si>
  <si>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</si>
  <si>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</si>
  <si>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</si>
  <si>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</si>
  <si>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</si>
  <si>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</si>
  <si>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</si>
  <si>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</si>
  <si>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</si>
  <si>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</si>
  <si>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</si>
  <si>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</si>
  <si>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</si>
  <si>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</si>
  <si>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</si>
  <si>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</si>
  <si>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</si>
  <si>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</si>
  <si>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</si>
  <si>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</si>
  <si>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</si>
  <si>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</si>
  <si>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</si>
  <si>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</si>
  <si>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</si>
  <si>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</si>
  <si>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</si>
  <si>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</si>
  <si>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</si>
  <si>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</si>
  <si>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</si>
  <si>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</si>
  <si>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</si>
  <si>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</si>
  <si>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</si>
  <si>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</si>
  <si>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</si>
  <si>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</si>
  <si>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</si>
  <si>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</si>
  <si>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</si>
  <si>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</si>
  <si>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</si>
  <si>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</si>
  <si>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</si>
  <si>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</si>
  <si>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</si>
  <si>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</si>
  <si>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</si>
  <si>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</si>
  <si>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</si>
  <si>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</si>
  <si>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</si>
  <si>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</si>
  <si>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</si>
  <si>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</si>
  <si>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</si>
  <si>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</si>
  <si>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</si>
  <si>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</si>
  <si>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</si>
  <si>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</si>
  <si>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</si>
  <si>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</si>
  <si>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</si>
  <si>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</si>
  <si>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</si>
  <si>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</si>
  <si>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</si>
  <si>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</si>
  <si>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</si>
  <si>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</si>
  <si>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</si>
  <si>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</si>
  <si>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</si>
  <si>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</si>
  <si>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</si>
  <si>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</si>
  <si>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</si>
  <si>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</si>
  <si>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</si>
  <si>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</si>
  <si>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</si>
  <si>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</si>
  <si>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</si>
  <si>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</si>
  <si>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</si>
  <si>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</si>
  <si>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</si>
  <si>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</si>
  <si>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</si>
  <si>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</si>
  <si>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</si>
  <si>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</si>
  <si>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</si>
  <si>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</si>
  <si>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</si>
  <si>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</si>
  <si>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</si>
  <si>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</si>
  <si>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</si>
  <si>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</si>
  <si>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</si>
  <si>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</si>
  <si>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</si>
  <si>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</si>
  <si>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</si>
  <si>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</si>
  <si>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</si>
  <si>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</si>
  <si>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</si>
  <si>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</si>
  <si>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</si>
  <si>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</si>
  <si>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</si>
  <si>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</si>
  <si>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</si>
  <si>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</si>
  <si>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</si>
  <si>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</si>
  <si>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</si>
  <si>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</si>
  <si>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</si>
  <si>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</si>
  <si>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</si>
  <si>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</si>
  <si>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</si>
  <si>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</si>
  <si>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</si>
  <si>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</si>
  <si>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</si>
  <si>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</si>
  <si>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</si>
  <si>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</si>
  <si>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</si>
  <si>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</si>
  <si>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</si>
  <si>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</si>
  <si>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</si>
  <si>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</si>
  <si>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</si>
  <si>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</si>
  <si>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</si>
  <si>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</si>
  <si>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</si>
  <si>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</si>
  <si>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</si>
  <si>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</si>
  <si>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</si>
  <si>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</si>
  <si>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</si>
  <si>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</si>
  <si>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</si>
  <si>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</si>
  <si>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</si>
  <si>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</si>
  <si>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</si>
  <si>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</si>
  <si>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</si>
  <si>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</si>
  <si>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</si>
  <si>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</si>
  <si>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</si>
  <si>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</si>
  <si>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</si>
  <si>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</si>
  <si>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</si>
  <si>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</si>
  <si>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</si>
  <si>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</si>
  <si>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</si>
  <si>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</si>
  <si>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</si>
  <si>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</si>
  <si>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</si>
  <si>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</si>
  <si>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</si>
  <si>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</si>
  <si>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</si>
  <si>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</si>
  <si>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</si>
  <si>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</si>
  <si>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</si>
  <si>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</si>
  <si>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</si>
  <si>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</si>
  <si>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</si>
  <si>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</si>
  <si>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</si>
  <si>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</si>
  <si>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</si>
  <si>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</si>
  <si>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</si>
  <si>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</si>
  <si>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</si>
  <si>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</si>
  <si>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</si>
  <si>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</si>
  <si>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</si>
  <si>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</si>
  <si>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</si>
  <si>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</si>
  <si>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</si>
  <si>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</si>
  <si>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</si>
  <si>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</si>
  <si>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</si>
  <si>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</si>
  <si>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</si>
  <si>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</si>
  <si>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</si>
  <si>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</si>
  <si>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</si>
  <si>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</si>
  <si>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</si>
  <si>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</si>
  <si>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</si>
  <si>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</si>
  <si>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</si>
  <si>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</si>
  <si>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</si>
  <si>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</si>
  <si>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</si>
  <si>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</si>
  <si>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</si>
  <si>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</si>
  <si>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</si>
  <si>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</si>
  <si>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</si>
  <si>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</si>
  <si>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</si>
  <si>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</si>
  <si>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</si>
  <si>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</si>
  <si>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</si>
  <si>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</si>
  <si>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</si>
  <si>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</si>
  <si>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</si>
  <si>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</si>
  <si>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</si>
  <si>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</si>
  <si>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</si>
  <si>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</si>
  <si>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</si>
  <si>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</si>
  <si>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</si>
  <si>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</si>
  <si>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</si>
  <si>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</si>
  <si>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</si>
  <si>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</si>
  <si>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</si>
  <si>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</si>
  <si>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</si>
  <si>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</si>
  <si>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</si>
  <si>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</si>
  <si>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</si>
  <si>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</si>
  <si>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</si>
  <si>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</si>
  <si>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</si>
  <si>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</si>
  <si>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</si>
  <si>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</si>
  <si>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</si>
  <si>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</si>
  <si>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</si>
  <si>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</si>
  <si>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</si>
  <si>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</si>
  <si>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</si>
  <si>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</si>
  <si>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</si>
  <si>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</si>
  <si>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</si>
  <si>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</si>
  <si>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</si>
  <si>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</si>
  <si>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</si>
  <si>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</si>
  <si>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</si>
  <si>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</si>
  <si>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</si>
  <si>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</si>
  <si>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</si>
  <si>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</si>
  <si>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</si>
  <si>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</si>
  <si>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</si>
  <si>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</si>
  <si>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</si>
  <si>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</si>
  <si>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</si>
  <si>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</si>
  <si>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</si>
  <si>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</si>
  <si>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</si>
  <si>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</si>
  <si>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</si>
  <si>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</si>
  <si>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</si>
  <si>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</si>
  <si>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</si>
  <si>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</si>
  <si>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</si>
  <si>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</si>
  <si>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</si>
  <si>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</si>
  <si>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</si>
  <si>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</si>
  <si>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</si>
  <si>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</si>
  <si>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</si>
  <si>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</si>
  <si>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</si>
  <si>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</si>
  <si>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</si>
  <si>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</si>
  <si>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</si>
  <si>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</si>
  <si>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</si>
  <si>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</si>
  <si>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</si>
  <si>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</si>
  <si>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</si>
  <si>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</si>
  <si>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</si>
  <si>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</si>
  <si>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</si>
  <si>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</si>
  <si>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</si>
  <si>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</si>
  <si>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</si>
  <si>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</si>
  <si>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</si>
  <si>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</si>
  <si>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</si>
  <si>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</si>
  <si>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</si>
  <si>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</si>
  <si>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</si>
  <si>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</si>
  <si>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</si>
  <si>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</si>
  <si>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</si>
  <si>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</si>
  <si>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</si>
  <si>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</si>
  <si>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</si>
  <si>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</si>
  <si>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</si>
  <si>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</si>
  <si>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</si>
  <si>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</si>
  <si>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</si>
  <si>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</si>
  <si>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</si>
  <si>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</si>
  <si>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</si>
  <si>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</si>
  <si>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</si>
  <si>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</si>
  <si>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</si>
  <si>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</si>
  <si>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</si>
  <si>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</si>
  <si>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</si>
  <si>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</si>
  <si>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</si>
  <si>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</si>
  <si>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</si>
  <si>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</si>
  <si>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</si>
  <si>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</si>
  <si>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</si>
  <si>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</si>
  <si>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</si>
  <si>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</si>
  <si>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</si>
  <si>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</si>
  <si>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</si>
  <si>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</si>
  <si>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</si>
  <si>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</si>
  <si>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PCM-20251005-00001351</t>
  </si>
  <si>
    <t xml:space="preserve">ETA 90 min </t>
  </si>
  <si>
    <t>PCM-20251005-00001392</t>
  </si>
  <si>
    <t>ETA 44 km</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</si>
  <si>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</si>
  <si>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</si>
  <si>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</si>
  <si>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</si>
  <si>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</si>
  <si>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</si>
  <si>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</si>
  <si>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</si>
  <si>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</si>
  <si>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</si>
  <si>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</si>
  <si>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</si>
  <si>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</si>
  <si>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</si>
  <si>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</si>
  <si>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</si>
  <si>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</si>
  <si>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</si>
  <si>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20 min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</si>
  <si>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</si>
  <si>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</si>
  <si>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</si>
  <si>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</si>
  <si>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</si>
  <si>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</si>
  <si>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</si>
  <si>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</si>
  <si>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Sceco team working at site</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</si>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</sst>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9" totalsRowShown="0" headerRowDxfId="157" dataDxfId="156" headerRowBorderDxfId="154" tableBorderDxfId="155" totalsRowBorderDxfId="153">
  <autoFilter ref="A1:CJ2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272.45003368055768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45935.398459606484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45935.398459606484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45935.398459606484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45935.398459606484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45935.398459606484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45935.398459606484</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45935.398459606484</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45935.398459606484</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45935.398459606484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45935.398459606484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45935.398459606484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45935.398459606484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45935.398459606484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45935.398459606484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45935.398459606484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45935.398459606484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45935.398459606484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45935.398459606484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45935.398459606484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45935.398459606484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45935.398459606484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45935.398459606484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45935.398459606484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45935.398459606484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45935.398459606484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45935.398459606484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45935.398459606484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45935.398459606484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45935.398459606484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45935.398459606484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40142F11-FD13-4345-94F1-8D9AF4648424}"/>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9"/>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243.74667719907302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128.67137627315242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110.39862164352235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0.15029988426249474</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27558</v>
      </c>
      <c r="E7" s="131" t="s">
        <v>38964</v>
      </c>
      <c r="F7" s="132">
        <v>45935.368587962963</v>
      </c>
      <c r="G7" s="133">
        <f ca="1">IFERROR(NOW()-F7,"-")</f>
        <v>2.9871643520891666E-2</v>
      </c>
      <c r="H7" s="132">
        <v>45935.359560185185</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8470</v>
      </c>
      <c r="E8" s="131" t="s">
        <v>38964</v>
      </c>
      <c r="F8" s="132">
        <v>45935.384513888886</v>
      </c>
      <c r="G8" s="133">
        <f ca="1">IFERROR(NOW()-F8,"-")</f>
        <v>1.394571759738028E-2</v>
      </c>
      <c r="H8" s="132">
        <v>45935.368541666663</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45935.398459606484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45935.398459606484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45935.398459606484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45935.398459606484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45935.398459606484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45935.398459606484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45935.398459606484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45935.398459606484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45935.398459606484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45935.398459606484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45935.398459606484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45935.398459606484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45935.398459606484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45935.398459606484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45935.398459606484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45935.398459606484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45935.398459606484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45935.398459606484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45935.398459606484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45935.398459606484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45935.398459606484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45935.398459606484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45935.398459606484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45935.398459606484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45935.398459606484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45935.398459606484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45935.398459606484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45935.398459606484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45935.398459606484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45935.398459606484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45935.398459606484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45935.398459606484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45935.398459606484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45935.398459606484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45935.398459606484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45935.398459606484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45935.398459606484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45935.398459606484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45935.398459606484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45935.398459606484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45935.398459606484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45935.398459606484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45935.398459606484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45935.398459606484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45935.398459606484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45935.398459606484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45935.398459606484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45935.398459606484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45935.398459606484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45935.398459606484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45935.398459606484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45935.398459606484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45935.398459606484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45935.398459606484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45935.398459606484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45935.398459606484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45935.398459606484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45935.398459606484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45935.398459606484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45935.398459606484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45935.398459606484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45935.398459606484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45935.398459606484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45935.398459606484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45935.398459606484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45935.398459606484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45935.398459606484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45935.398459606484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45935.398459606484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45935.398459606484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45935.398459606484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45935.398459606484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45935.398459606484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45935.398459606484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45935.398459606484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45935.398459606484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45935.398459606484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45935.398459606484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45935.398459606484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45935.398459606484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45935.398459606484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45935.398459606484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45935.398459606484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45935.398459606484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45935.398459606484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45935.398459606484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45935.398459606484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45935.398459606484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45935.398459606484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45935.398459606484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45935.398459606484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45935.398459606484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45935.398459606484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45935.398459606484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45935.398459606484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45935.398459606484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45935.398459606484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45935.398459606484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45935.398459606484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45935.398459606484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45935.398459606484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45935.398459606484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45935.398459606484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45935.398459606484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45935.398459606484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45935.398459606484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45935.398459606484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45935.398459606484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45935.398459606484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45935.398459606484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45935.398459606484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45935.398459606484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45935.398459606484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45935.398459606484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45935.398459606484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45935.398459606484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45935.398459606484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45935.398459606484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45935.398459606484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45935.398459606484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45935.398459606484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45935.398459606484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45935.398459606484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45935.398459606484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45935.398459606484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45935.398459606484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45935.398459606484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45935.398459606484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45935.398459606484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45935.398459606484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45935.398459606484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45935.398459606484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45935.398459606484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45935.398459606484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45935.398459606484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45935.398459606484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45935.398459606484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45935.398459606484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45935.398459606484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45935.398459606484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45935.398459606484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45935.398459606484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45935.398459606484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45935.398459606484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45935.398459606484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45935.398459606484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45935.398459606484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45935.398459606484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45935.398459606484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45935.398459606484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45935.398459606484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45935.398459606484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45935.398459606484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45935.398459606484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45935.398459606484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45935.398459606484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45935.398459606484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45935.398459606484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45935.398459606484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45935.398459606484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45935.398459606484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45935.398459606484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45935.398459606484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45935.398459606484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45935.398459606484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45935.398459606484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45935.398459606484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45935.398459606484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45935.398459606484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45935.398459606484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45935.398459606484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45935.398459606484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45935.398459606484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45935.398459606484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45935.398459606484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45935.398459606484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45935.398459606484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45935.398459606484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45935.398459606484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45935.398459606484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45935.398459606484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45935.398459606484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45935.398459606484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45935.398459606484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45935.398459606484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45935.398459606484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45935.398459606484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45935.398459606484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45935.398459606484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45935.398459606484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45935.398459606484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45935.398459606484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45935.398459606484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45935.398459606484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45935.398459606484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45935.398459606484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45935.398459606484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45935.398459606484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45935.398459606484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45935.398459606484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45935.398459606484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45935.398459606484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45935.398459606484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45935.398459606484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45935.398459606484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45935.398459606484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45935.398459606484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45935.398459606484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45935.398459606484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45935.398459606484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45935.398459606484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45935.398459606484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45935.398459606484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45935.398459606484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45935.398459606484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45935.398459606484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45935.398459606484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45935.398459606484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45935.398459606484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45935.398459606484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45935.398459606484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45935.398459606484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45935.398459606484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45935.398459606484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45935.398459606484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45935.398459606484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45935.398459606484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45935.398459606484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45935.398459606484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45935.398459606484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45935.398459606484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45935.398459606484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45935.398459606484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45935.398459606484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45935.398459606484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45935.398459606484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45935.398459606484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45935.398459606484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45935.398459606484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45935.398459606484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45935.398459606484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45935.398459606484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45935.398459606484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45935.398459606484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45935.398459606484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45935.398459606484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45935.398459606484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45935.398459606484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45935.398459606484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45935.398459606484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45935.398459606484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45935.398459606484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45935.398459606484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45935.398459606484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45935.398459606484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45935.398459606484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45935.398459606484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45935.398459606484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45935.398459606484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45935.398459606484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45935.398459606484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45935.398459606484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45935.398459606484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45935.398459606484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45935.398459606484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45935.398459606484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45935.398459606484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45935.398459606484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45935.398459606484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45935.398459606484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45935.398459606484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45935.398459606484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45935.398459606484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45935.398459606484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45935.398459606484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45935.398459606484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45935.398459606484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45935.398459606484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45935.398459606484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45935.398459606484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45935.398459606484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45935.398459606484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45935.398459606484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45935.398459606484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45935.398459606484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45935.398459606484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45935.398459606484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45935.398459606484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45935.398459606484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45935.398459606484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45935.398459606484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sheetData>
  <dataValidations count="2">
    <dataValidation allowBlank="1" showInputMessage="1" showErrorMessage="1" sqref="E1" xr:uid="{4D935161-CDD3-4592-B877-3FB59C99E142}"/>
    <dataValidation type="list" allowBlank="1" showInputMessage="1" showErrorMessage="1" sqref="E3:E2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11543</v>
      </c>
      <c r="E2" s="18" t="s">
        <v>38964</v>
      </c>
      <c r="F2" s="142">
        <v>45935.374467592592</v>
      </c>
      <c r="G2" s="21">
        <f t="shared" ref="G2:G52" ca="1" si="0">IFERROR(NOW()-F2,"-")</f>
        <v>2.3992013891984243E-2</v>
      </c>
      <c r="H2" s="142">
        <v>45935.277465277781</v>
      </c>
      <c r="I2" s="19" t="str">
        <f>IFERROR(VLOOKUP(D2,DB!A:F,6,0),"")</f>
        <v>SCECO</v>
      </c>
      <c r="J2" s="18" t="str">
        <f>IFERROR(VLOOKUP(D2,DB!A:G,7,0),"")</f>
        <v>Weak</v>
      </c>
      <c r="K2" s="50" t="s">
        <v>39059</v>
      </c>
      <c r="L2" s="23" t="str">
        <f>IFERROR(VLOOKUP(D2,DB!A:I,9,0),"")</f>
        <v>Latis</v>
      </c>
    </row>
    <row r="3" spans="1:13" ht="15" customHeight="1">
      <c r="A3" s="19"/>
      <c r="B3" s="75" t="str">
        <f>IFERROR(VLOOKUP(D3,DB!A:K,11,0),"")</f>
        <v/>
      </c>
      <c r="C3" s="18"/>
      <c r="D3" s="18"/>
      <c r="E3" s="18"/>
      <c r="F3" s="20"/>
      <c r="G3" s="21">
        <f t="shared" ca="1" si="0"/>
        <v>45935.398459606484</v>
      </c>
      <c r="H3" s="22"/>
      <c r="I3" s="19" t="str">
        <f>IFERROR(VLOOKUP(D3,DB!A:F,6,0),"")</f>
        <v/>
      </c>
      <c r="J3" s="18" t="str">
        <f>IFERROR(VLOOKUP(D3,DB!A:G,7,0),"")</f>
        <v/>
      </c>
      <c r="K3" s="50"/>
      <c r="L3" s="23" t="str">
        <f>IFERROR(VLOOKUP(D3,DB!A:I,9,0),"")</f>
        <v/>
      </c>
    </row>
    <row r="4" spans="1:13" ht="15" customHeight="1">
      <c r="A4" s="19"/>
      <c r="B4" s="75" t="str">
        <f>IFERROR(VLOOKUP(D4,DB!A:K,11,0),"")</f>
        <v>R3</v>
      </c>
      <c r="C4" s="18"/>
      <c r="D4" s="18" t="s">
        <v>23651</v>
      </c>
      <c r="E4" s="18"/>
      <c r="F4" s="20"/>
      <c r="G4" s="21">
        <f t="shared" ca="1" si="0"/>
        <v>45935.398459606484</v>
      </c>
      <c r="H4" s="22"/>
      <c r="I4" s="19" t="str">
        <f>IFERROR(VLOOKUP(D4,DB!A:F,6,0),"")</f>
        <v>SCECO</v>
      </c>
      <c r="J4" s="18" t="str">
        <f>IFERROR(VLOOKUP(D4,DB!A:G,7,0),"")</f>
        <v>Dead</v>
      </c>
      <c r="K4" s="50"/>
      <c r="L4" s="23" t="str">
        <f>IFERROR(VLOOKUP(D4,DB!A:I,9,0),"")</f>
        <v>Latis</v>
      </c>
    </row>
    <row r="5" spans="1:13" ht="15" customHeight="1">
      <c r="A5" s="19"/>
      <c r="B5" s="75" t="str">
        <f>IFERROR(VLOOKUP(D5,DB!A:K,11,0),"")</f>
        <v/>
      </c>
      <c r="C5" s="18"/>
      <c r="D5" s="18"/>
      <c r="E5" s="18"/>
      <c r="F5" s="20"/>
      <c r="G5" s="21">
        <f t="shared" ca="1" si="0"/>
        <v>45935.398459606484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45935.398459606484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45935.398459606484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45935.398459606484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45935.398459606484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45935.398459606484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45935.398459606484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45935.398459606484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45935.398459606484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45935.398459606484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45935.398459606484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45935.398459606484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45935.398459606484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45935.398459606484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45935.398459606484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45935.398459606484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45935.398459606484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45935.398459606484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45935.398459606484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45935.398459606484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45935.398459606484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45935.398459606484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45935.398459606484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45935.398459606484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45935.398459606484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45935.398459606484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45935.398459606484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45935.398459606484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45935.398459606484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45935.398459606484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45935.398459606484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45935.398459606484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45935.398459606484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45935.398459606484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45935.398459606484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45935.398459606484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45935.398459606484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45935.398459606484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45935.398459606484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45935.398459606484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45935.398459606484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45935.398459606484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45935.398459606484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45935.398459606484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45935.398459606484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45935.398459606484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45935.398459606484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45935.398459606484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45935.398459606484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45935.398459606484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45935.398459606484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45935.398459606484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45935.398459606484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45935.398459606484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45935.398459606484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45935.398459606484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45935.398459606484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45935.398459606484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45935.398459606484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45935.398459606484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45935.398459606484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45935.398459606484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45935.398459606484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45935.398459606484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45935.398459606484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45935.398459606484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45935.398459606484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45935.398459606484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45935.398459606484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45935.398459606484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45935.398459606484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45935.398459606484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45935.398459606484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45935.398459606484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45935.398459606484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45935.398459606484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45935.398459606484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45935.398459606484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45935.398459606484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45935.398459606484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45935.398459606484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45935.398459606484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45935.398459606484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45935.398459606484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45935.398459606484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45935.398459606484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45935.398459606484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45935.398459606484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45935.398459606484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45935.398459606484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45935.398459606484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45935.398459606484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45935.398459606484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45935.398459606484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45935.398459606484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45935.398459606484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45935.398459606484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45935.398459606484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45935.398459606484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45935.398459606484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45935.398459606484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45935.398459606484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45935.398459606484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45935.398459606484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45935.398459606484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45935.398459606484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45935.398459606484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45935.398459606484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45935.398459606484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45935.398459606484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45935.398459606484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45935.398459606484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45935.398459606484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45935.398459606484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45935.398459606484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45935.398459606484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45935.398459606484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45935.398459606484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45935.398459606484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45935.398459606484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45935.398459606484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45935.398459606484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45935.398459606484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45935.398459606484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45935.398459606484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45935.398459606484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45935.398459606484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45935.398459606484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45935.398459606484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45935.398459606484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45935.398459606484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45935.398459606484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45935.398459606484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45935.398459606484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45935.398459606484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45935.398459606484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45935.398459606484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45935.398459606484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45935.398459606484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45935.398459606484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45935.398459606484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45935.398459606484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45935.398459606484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45935.398459606484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45935.398459606484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45935.398459606484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45935.398459606484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45935.398459606484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45935.398459606484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45935.398459606484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45935.398459606484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45935.398459606484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45935.398459606484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45935.398459606484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45935.398459606484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45935.398459606484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45935.398459606484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45935.398459606484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45935.398459606484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45935.398459606484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45935.398459606484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45935.398459606484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45935.398459606484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45935.398459606484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45935.398459606484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45935.398459606484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45935.398459606484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45935.398459606484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45935.398459606484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45935.398459606484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45935.398459606484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45935.398459606484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45935.398459606484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45935.398459606484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45935.398459606484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45935.398459606484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45935.398459606484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45935.398459606484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45935.398459606484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45935.398459606484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45935.398459606484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45935.398459606484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45935.398459606484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45935.398459606484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45935.398459606484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45935.398459606484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45935.398459606484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45935.398459606484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45935.398459606484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45935.398459606484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45935.398459606484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45935.398459606484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45935.398459606484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45935.398459606484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45935.398459606484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45935.398459606484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45935.398459606484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45935.398459606484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45935.398459606484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45935.398459606484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45935.398459606484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45935.398459606484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45935.398459606484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45935.398459606484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45935.398459606484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45935.398459606484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45935.398459606484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45935.398459606484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45935.398459606484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45935.398459606484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45935.398459606484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45935.398459606484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45935.398459606484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45935.398459606484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45935.398459606484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45935.398459606484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45935.398459606484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45935.398459606484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45935.398459606484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45935.398459606484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45935.398459606484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45935.398459606484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45935.398459606484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45935.398459606484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45935.398459606484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45935.398459606484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45935.398459606484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45935.398459606484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45935.398459606484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45935.398459606484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45935.398459606484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45935.398459606484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45935.398459606484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45935.398459606484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45935.398459606484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45935.398459606484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45935.398459606484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45935.398459606484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45935.398459606484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45935.398459606484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45935.398459606484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45935.398459606484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45935.398459606484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45935.398459606484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45935.398459606484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45935.398459606484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45935.398459606484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45935.398459606484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45935.398459606484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45935.398459606484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45935.398459606484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45935.398459606484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45935.398459606484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45935.398459606484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45935.398459606484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45935.398459606484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45935.398459606484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45935.398459606484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45935.398459606484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45935.398459606484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45935.398459606484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45935.398459606484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45935.398459606484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45935.398459606484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45935.398459606484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45935.398459606484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45935.398459606484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45935.398459606484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45935.398459606484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45935.398459606484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45935.398459606484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45935.398459606484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45935.398459606484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45935.398459606484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45935.398459606484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45935.398459606484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45935.398459606484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45935.398459606484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45935.398459606484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45935.398459606484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45935.398459606484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45935.398459606484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45935.398459606484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45935.398459606484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45935.398459606484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45935.398459606484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45935.398459606484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45935.398459606484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45935.398459606484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45935.398459606484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45935.398459606484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45935.398459606484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45935.398459606484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45935.398459606484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45935.398459606484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45935.398459606484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45935.398459606484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45935.398459606484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45935.398459606484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45935.398459606484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45935.398459606484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45935.398459606484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45935.398459606484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45935.398459606484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45935.398459606484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45935.398459606484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45935.398459606484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45935.398459606484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45935.398459606484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45935.398459606484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45935.398459606484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45935.398459606484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45935.398459606484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45935.398459606484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45935.398459606484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45935.398459606484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45935.398459606484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45935.398459606484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45935.398459606484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45935.398459606484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45935.398459606484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45935.398459606484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45935.398459606484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45935.398459606484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45935.398459606484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45935.398459606484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45935.398459606484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45935.398459606484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45935.398459606484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45935.398459606484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45935.398459606484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45935.398459606484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45935.398459606484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45935.398459606484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45935.398459606484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45935.398459606484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45935.398459606484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45935.398459606484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45935.398459606484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45935.398459606484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45935.398459606484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45935.398459606484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45935.398459606484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45935.398459606484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45935.398459606484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45935.398459606484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45935.398459606484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45935.398459606484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45935.398459606484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45935.398459606484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45935.398459606484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45935.398459606484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45935.398459606484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45935.398459606484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45935.398459606484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45935.398459606484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45935.398459606484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45935.398459606484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45935.398459606484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45935.398459606484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45935.398459606484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45935.398459606484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45935.398459606484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45935.398459606484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45935.398459606484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45935.398459606484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45935.398459606484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45935.398459606484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45935.398459606484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45935.398459606484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45935.398459606484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45935.398459606484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45935.398459606484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45935.398459606484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45935.398459606484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45935.398459606484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45935.398459606484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45935.398459606484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45935.398459606484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45935.398459606484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45935.398459606484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45935.398459606484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45935.398459606484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45935.398459606484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45935.398459606484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45935.398459606484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45935.398459606484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45935.398459606484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45935.398459606484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45935.398459606484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45935.398459606484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45935.398459606484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45935.398459606484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45935.398459606484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45935.398459606484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45935.398459606484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45935.398459606484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45935.398459606484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45935.398459606484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45935.398459606484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45935.398459606484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45935.398459606484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45935.398459606484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45935.398459606484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45935.398459606484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45935.398459606484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45935.398459606484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45935.398459606484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45935.398459606484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45935.398459606484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45935.398459606484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45935.398459606484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45935.398459606484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45935.398459606484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45935.398459606484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45935.398459606484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45935.398459606484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45935.398459606484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45935.398459606484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45935.398459606484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45935.398459606484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45935.398459606484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45935.398459606484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45935.398459606484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45935.398459606484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45935.398459606484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45935.398459606484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45935.398459606484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45935.398459606484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45935.398459606484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45935.398459606484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45935.398459606484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45935.398459606484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45935.398459606484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45935.398459606484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45935.398459606484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45935.398459606484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45935.398459606484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45935.398459606484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45935.398459606484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45935.398459606484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45935.398459606484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45935.398459606484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45935.398459606484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45935.398459606484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45935.398459606484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45935.398459606484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45935.398459606484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45935.398459606484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45935.398459606484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45935.398459606484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45935.398459606484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45935.398459606484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45935.398459606484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45935.398459606484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45935.398459606484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45935.398459606484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45935.398459606484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45935.398459606484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45935.398459606484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45935.398459606484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45935.398459606484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45935.398459606484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45935.398459606484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45935.398459606484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45935.398459606484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45935.398459606484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45935.398459606484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45935.398459606484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45935.398459606484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45935.398459606484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45935.398459606484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45935.398459606484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45935.398459606484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45935.398459606484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45935.398459606484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45935.398459606484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45935.398459606484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45935.398459606484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45935.398459606484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45935.398459606484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45935.398459606484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45935.398459606484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45935.398459606484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45935.398459606484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45935.398459606484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45935.398459606484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45935.398459606484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45935.398459606484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45935.398459606484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45935.398459606484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45935.398459606484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45935.398459606484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45935.398459606484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45935.398459606484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45935.398459606484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45935.398459606484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45935.398459606484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45935.398459606484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45935.398459606484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45935.398459606484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45935.398459606484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45935.398459606484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45935.398459606484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45935.398459606484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45935.398459606484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45935.398459606484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45935.398459606484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45935.398459606484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45935.398459606484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45935.398459606484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45935.398459606484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45935.398459606484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45935.398459606484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45935.398459606484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45935.398459606484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45935.398459606484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45935.398459606484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45935.398459606484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45935.398459606484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45935.398459606484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45935.398459606484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45935.398459606484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45935.398459606484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45935.398459606484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45935.398459606484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45935.398459606484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45935.398459606484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45935.398459606484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45935.398459606484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45935.398459606484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45935.398459606484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45935.398459606484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45935.398459606484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45935.398459606484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45935.398459606484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45935.398459606484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45935.398459606484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45935.398459606484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45935.398459606484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45935.398459606484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45935.398459606484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45935.398459606484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45935.398459606484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45935.398459606484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45935.398459606484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45935.398459606484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45935.398459606484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45935.398459606484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45935.398459606484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45935.398459606484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45935.398459606484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45935.398459606484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45935.398459606484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45935.398459606484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45935.398459606484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45935.398459606484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45935.398459606484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45935.398459606484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45935.398459606484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45935.398459606484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45935.398459606484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45935.398459606484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45935.398459606484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45935.398459606484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45935.398459606484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45935.398459606484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45935.398459606484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45935.398459606484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45935.398459606484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45935.398459606484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45935.398459606484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45935.398459606484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45935.398459606484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45935.398459606484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45935.398459606484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45935.398459606484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45935.398459606484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45935.398459606484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45935.398459606484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45935.398459606484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45935.398459606484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45935.398459606484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45935.398459606484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45935.398459606484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45935.398459606484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45935.398459606484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45935.398459606484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45935.398459606484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45935.398459606484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45935.398459606484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45935.398459606484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45935.398459606484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45935.398459606484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45935.398459606484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45935.398459606484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45935.398459606484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45935.398459606484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45935.398459606484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45935.398459606484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45935.398459606484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45935.398459606484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45935.398459606484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45935.398459606484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45935.398459606484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45935.398459606484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45935.398459606484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45935.398459606484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45935.398459606484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45935.398459606484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45935.398459606484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45935.398459606484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45935.398459606484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45935.398459606484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45935.398459606484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45935.398459606484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45935.398459606484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45935.398459606484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45935.398459606484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45935.398459606484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45935.398459606484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45935.398459606484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45935.398459606484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45935.398459606484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45935.398459606484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45935.398459606484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45935.398459606484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45935.398459606484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45935.398459606484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45935.398459606484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45935.398459606484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45935.398459606484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45935.398459606484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45935.398459606484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45935.398459606484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45935.398459606484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45935.398459606484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45935.398459606484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45935.398459606484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45935.398459606484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45935.398459606484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45935.398459606484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45935.398459606484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45935.398459606484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45935.398459606484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45935.398459606484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45935.398459606484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45935.398459606484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45935.398459606484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45935.398459606484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45935.398459606484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45935.398459606484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45935.398459606484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45935.398459606484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45935.398459606484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45935.398459606484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45935.398459606484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45935.398459606484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45935.398459606484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45935.398459606484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45935.398459606484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45935.398459606484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45935.398459606484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45935.398459606484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45935.398459606484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45935.398459606484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45935.398459606484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45935.398459606484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45935.398459606484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45935.398459606484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45935.398459606484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45935.398459606484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45935.398459606484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45935.398459606484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45935.398459606484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45935.398459606484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45935.398459606484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45935.398459606484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45935.398459606484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45935.398459606484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45935.398459606484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45935.398459606484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45935.398459606484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45935.398459606484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45935.398459606484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45935.398459606484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45935.398459606484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45935.398459606484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45935.398459606484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45935.398459606484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45935.398459606484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45935.398459606484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45935.398459606484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45935.398459606484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45935.398459606484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45935.398459606484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45935.398459606484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45935.398459606484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45935.398459606484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45935.398459606484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45935.398459606484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45935.398459606484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45935.398459606484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45935.398459606484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45935.398459606484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45935.398459606484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45935.398459606484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45935.398459606484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45935.398459606484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45935.398459606484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45935.398459606484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45935.398459606484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45935.398459606484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45935.398459606484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45935.398459606484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45935.398459606484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45935.398459606484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45935.398459606484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45935.398459606484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45935.398459606484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45935.398459606484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45935.398459606484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45935.398459606484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45935.398459606484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45935.398459606484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45935.398459606484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45935.398459606484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45935.398459606484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45935.398459606484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45935.398459606484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45935.398459606484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45935.398459606484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45935.398459606484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45935.398459606484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45935.398459606484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45935.398459606484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45935.398459606484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45935.398459606484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45935.398459606484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45935.398459606484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45935.398459606484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45935.398459606484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45935.398459606484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45935.398459606484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45935.398459606484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45935.398459606484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45935.398459606484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45935.398459606484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45935.398459606484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45935.398459606484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45935.398459606484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45935.398459606484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45935.398459606484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45935.398459606484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45935.398459606484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45935.398459606484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45935.398459606484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45935.398459606484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45935.398459606484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45935.398459606484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45935.398459606484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45935.398459606484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45935.398459606484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45935.398459606484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45935.398459606484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45935.398459606484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45935.398459606484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45935.398459606484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45935.398459606484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45935.398459606484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45935.398459606484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45935.398459606484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45935.398459606484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45935.398459606484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45935.398459606484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45935.398459606484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45935.398459606484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45935.398459606484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45935.398459606484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45935.398459606484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45935.398459606484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45935.398459606484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45935.398459606484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45935.398459606484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45935.398459606484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45935.398459606484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45935.398459606484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45935.398459606484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45935.398459606484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45935.398459606484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45935.398459606484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45935.398459606484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45935.398459606484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45935.398459606484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45935.398459606484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45935.398459606484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45935.398459606484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45935.398459606484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45935.398459606484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45935.398459606484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45935.398459606484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45935.398459606484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45935.398459606484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45935.398459606484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45935.398459606484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45935.398459606484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45935.398459606484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45935.398459606484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45935.398459606484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45935.398459606484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45935.398459606484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45935.398459606484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45935.398459606484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45935.398459606484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45935.398459606484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45935.398459606484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45935.398459606484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45935.398459606484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45935.398459606484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45935.398459606484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45935.398459606484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45935.398459606484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45935.398459606484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45935.398459606484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45935.398459606484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45935.398459606484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45935.398459606484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45935.398459606484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45935.398459606484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45935.398459606484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45935.398459606484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45935.398459606484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45935.398459606484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45935.398459606484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45935.398459606484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45935.398459606484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45935.398459606484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45935.398459606484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45935.398459606484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45935.398459606484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45935.398459606484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45935.398459606484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45935.398459606484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45935.398459606484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45935.398459606484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45935.398459606484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45935.398459606484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45935.398459606484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45935.398459606484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45935.398459606484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45935.398459606484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45935.398459606484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45935.398459606484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45935.398459606484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45935.398459606484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45935.398459606484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45935.398459606484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45935.398459606484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45935.398459606484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45935.398459606484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45935.398459606484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45935.398459606484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45935.398459606484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45935.398459606484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45935.398459606484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45935.398459606484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45935.398459606484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45935.398459606484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45935.398459606484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45935.398459606484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45935.398459606484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45935.398459606484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45935.398459606484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45935.398459606484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45935.398459606484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45935.398459606484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45935.398459606484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45935.398459606484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45935.398459606484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45935.398459606484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45935.398459606484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45935.398459606484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45935.398459606484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45935.398459606484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45935.398459606484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45935.398459606484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45935.398459606484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45935.398459606484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45935.398459606484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45935.398459606484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45935.398459606484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45935.398459606484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45935.398459606484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45935.398459606484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45935.398459606484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45935.398459606484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45935.398459606484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45935.398459606484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45935.398459606484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45935.398459606484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45935.398459606484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45935.398459606484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45935.398459606484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45935.398459606484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45935.398459606484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45935.398459606484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45935.398459606484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45935.398459606484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45935.398459606484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45935.398459606484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45935.398459606484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45935.398459606484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45935.398459606484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45935.398459606484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45935.398459606484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45935.398459606484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45935.398459606484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45935.398459606484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45935.398459606484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45935.398459606484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45935.398459606484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45935.398459606484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45935.398459606484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45935.398459606484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45935.398459606484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45935.398459606484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45935.398459606484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45935.398459606484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45935.398459606484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45935.398459606484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45935.398459606484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45935.398459606484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45935.398459606484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45935.398459606484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45935.398459606484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45935.398459606484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45935.398459606484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45935.398459606484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45935.398459606484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45935.398459606484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45935.398459606484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45935.398459606484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45935.398459606484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45935.398459606484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45935.398459606484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45935.398459606484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45935.398459606484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45935.398459606484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45935.398459606484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45935.398459606484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45935.398459606484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45935.398459606484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45935.398459606484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45935.398459606484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45935.398459606484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45935.398459606484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45935.398459606484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45935.398459606484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45935.398459606484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45935.398459606484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45935.398459606484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45935.398459606484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45935.398459606484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45935.398459606484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45935.398459606484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45935.398459606484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45935.398459606484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45935.398459606484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45935.398459606484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45935.398459606484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45935.398459606484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45935.398459606484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45935.398459606484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45935.398459606484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45935.398459606484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45935.398459606484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45935.398459606484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45935.398459606484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45935.398459606484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45935.398459606484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45935.398459606484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45935.398459606484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45935.398459606484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45935.398459606484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45935.398459606484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45935.398459606484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45935.398459606484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45935.398459606484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45935.398459606484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45935.398459606484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45935.398459606484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45935.398459606484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45935.398459606484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45935.398459606484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45935.398459606484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45935.398459606484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45935.398459606484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45935.398459606484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45935.398459606484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45935.398459606484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45935.398459606484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45935.398459606484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45935.398459606484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45935.398459606484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45935.398459606484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45935.398459606484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45935.398459606484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45935.398459606484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45935.398459606484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45935.398459606484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45935.398459606484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45935.398459606484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45935.398459606484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45935.398459606484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45935.398459606484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45935.398459606484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45935.398459606484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45935.398459606484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45935.398459606484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45935.398459606484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45935.398459606484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45935.398459606484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45935.398459606484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45935.398459606484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45935.398459606484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45935.398459606484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45935.398459606484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45935.398459606484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45935.398459606484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45935.398459606484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45935.398459606484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45935.398459606484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45935.398459606484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45935.398459606484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45935.398459606484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45935.398459606484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45935.398459606484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45935.398459606484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45935.398459606484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45935.398459606484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45935.398459606484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45935.398459606484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45935.398459606484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45935.398459606484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45935.398459606484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45935.398459606484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45935.398459606484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45935.398459606484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45935.398459606484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45935.398459606484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45935.398459606484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45935.398459606484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45935.398459606484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45935.398459606484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45935.398459606484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45935.398459606484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45935.398459606484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45935.398459606484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45935.398459606484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45935.398459606484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45935.398459606484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45935.398459606484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45935.398459606484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45935.398459606484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45935.398459606484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45935.398459606484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45935.398459606484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45935.398459606484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45935.398459606484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45935.398459606484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45935.398459606484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45935.398459606484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45935.398459606484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45935.398459606484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45935.398459606484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45935.398459606484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45935.398459606484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45935.398459606484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45935.398459606484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45935.398459606484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45935.398459606484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45935.398459606484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45935.398459606484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45935.398459606484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45935.398459606484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45935.398459606484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45935.398459606484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45935.398459606484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45935.398459606484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45935.398459606484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45935.398459606484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45935.398459606484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45935.398459606484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45935.398459606484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45935.398459606484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45935.398459606484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45935.398459606484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45935.398459606484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45935.398459606484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45935.398459606484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45935.398459606484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45935.398459606484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45935.398459606484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45935.398459606484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45935.398459606484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45935.398459606484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45935.398459606484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45935.398459606484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45935.398459606484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45935.398459606484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45935.398459606484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45935.398459606484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45935.398459606484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45935.398459606484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45935.398459606484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45935.398459606484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45935.398459606484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45935.398459606484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45935.398459606484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45935.398459606484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45935.398459606484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45935.398459606484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45935.398459606484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45935.398459606484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45935.398459606484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45935.398459606484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45935.398459606484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45935.398459606484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45935.398459606484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45935.398459606484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45935.398459606484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45935.398459606484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45935.398459606484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45935.398459606484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45935.398459606484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45935.398459606484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45935.398459606484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45935.398459606484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45935.398459606484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45935.398459606484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45935.398459606484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45935.398459606484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45935.398459606484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45935.398459606484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45935.398459606484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45935.398459606484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45935.398459606484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45935.398459606484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45935.398459606484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45935.398459606484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45935.398459606484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45935.398459606484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45935.398459606484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45935.398459606484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45935.398459606484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45935.398459606484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45935.398459606484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45935.398459606484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45935.398459606484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45935.398459606484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45935.398459606484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45935.398459606484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45935.398459606484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45935.398459606484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45935.398459606484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45935.398459606484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45935.398459606484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45935.398459606484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45935.398459606484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45935.398459606484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45935.398459606484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45935.398459606484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45935.398459606484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45935.398459606484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45935.398459606484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45935.398459606484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45935.398459606484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45935.398459606484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45935.398459606484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45935.398459606484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45935.398459606484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45935.398459606484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45935.398459606484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45935.398459606484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45935.398459606484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45935.398459606484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45935.398459606484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45935.398459606484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45935.398459606484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45935.398459606484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45935.398459606484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45935.398459606484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45935.398459606484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45935.398459606484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45935.398459606484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45935.398459606484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45935.398459606484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45935.398459606484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45935.398459606484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45935.398459606484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45935.398459606484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45935.398459606484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45935.398459606484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45935.398459606484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45935.398459606484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45935.398459606484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45935.398459606484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45935.398459606484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45935.398459606484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45935.398459606484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45935.398459606484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45935.398459606484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45935.398459606484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45935.398459606484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45935.398459606484</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231.91774201388762</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4.5081818287071656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34306</v>
      </c>
      <c r="E4" s="112" t="s">
        <v>38964</v>
      </c>
      <c r="F4" s="113">
        <v>45934.995312500003</v>
      </c>
      <c r="G4" s="114">
        <f ca="1">IFERROR(NOW()-F4,"")</f>
        <v>0.40314710648090113</v>
      </c>
      <c r="H4" s="113">
        <v>45934.989328703705</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2</v>
      </c>
      <c r="D5" s="107" t="s">
        <v>25891</v>
      </c>
      <c r="E5" s="112" t="s">
        <v>38964</v>
      </c>
      <c r="F5" s="113">
        <v>45935.156944444447</v>
      </c>
      <c r="G5" s="114">
        <f ca="1">IFERROR(NOW()-F5,"")</f>
        <v>0.24151516203710344</v>
      </c>
      <c r="H5" s="113">
        <v>45935.07104166667</v>
      </c>
      <c r="I5" s="110" t="str">
        <f>IFERROR(VLOOKUP(D5,DB!A:F,6,0),"")</f>
        <v>Generator-SG</v>
      </c>
      <c r="J5" s="110" t="str">
        <f>IFERROR(VLOOKUP(D5,DB!A:G,7,0),"")</f>
        <v>Good</v>
      </c>
      <c r="K5" s="115" t="s">
        <v>39068</v>
      </c>
      <c r="L5" s="107" t="str">
        <f>IFERROR(VLOOKUP(D5,DB!A:I,9,0),"")</f>
        <v>Latis</v>
      </c>
    </row>
    <row r="6" spans="1:16" ht="15" customHeight="1">
      <c r="A6" s="110" t="s">
        <v>39069</v>
      </c>
      <c r="B6" s="110" t="str">
        <f>IFERROR(VLOOKUP(D6,DB!A:K,11,0),"")</f>
        <v>R4</v>
      </c>
      <c r="C6" s="111">
        <v>1</v>
      </c>
      <c r="D6" s="107" t="s">
        <v>28333</v>
      </c>
      <c r="E6" s="112" t="s">
        <v>38964</v>
      </c>
      <c r="F6" s="113">
        <v>45935.321701388886</v>
      </c>
      <c r="G6" s="114">
        <f ca="1">IFERROR(NOW()-F6,"")</f>
        <v>7.6758217597671319E-2</v>
      </c>
      <c r="H6" s="113">
        <v>45935.315972222219</v>
      </c>
      <c r="I6" s="110" t="str">
        <f>IFERROR(VLOOKUP(D6,DB!A:F,6,0),"")</f>
        <v>SCECO</v>
      </c>
      <c r="J6" s="110" t="str">
        <f>IFERROR(VLOOKUP(D6,DB!A:G,7,0),"")</f>
        <v>Dead</v>
      </c>
      <c r="K6" s="115" t="s">
        <v>39070</v>
      </c>
      <c r="L6" s="107" t="str">
        <f>IFERROR(VLOOKUP(D6,DB!A:I,9,0),"")</f>
        <v>Latis</v>
      </c>
    </row>
    <row r="7" spans="1:16" ht="15" customHeight="1">
      <c r="A7" s="110"/>
      <c r="B7" s="110" t="str">
        <f>IFERROR(VLOOKUP(D7,DB!A:K,11,0),"")</f>
        <v/>
      </c>
      <c r="C7" s="111"/>
      <c r="D7" s="107"/>
      <c r="E7" s="112"/>
      <c r="F7" s="113"/>
      <c r="G7" s="114">
        <f ca="1">IFERROR(NOW()-F7,"")</f>
        <v>45935.398459606484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45935.398459606484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45935.398459606484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45935.398459606484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45935.398459606484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45935.398459606484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45935.398459606484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45935.398459606484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45935.398459606484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45935.398459606484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45935.398459606484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45935.398459606484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45935.398459606484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45935.398459606484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45935.398459606484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45935.398459606484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45935.398459606484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45935.398459606484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45935.398459606484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45935.398459606484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45935.398459606484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45935.398459606484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45935.398459606484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45935.398459606484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45935.398459606484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45935.398459606484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45935.398459606484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45935.398459606484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45935.398459606484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45935.398459606484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45935.398459606484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45935.398459606484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45935.398459606484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45935.398459606484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45935.398459606484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45935.398459606484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45935.398459606484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45935.398459606484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45935.398459606484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45935.398459606484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45935.398459606484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45935.398459606484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45935.398459606484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45935.398459606484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45935.398459606484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45935.398459606484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45935.398459606484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45935.398459606484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45935.398459606484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45935.398459606484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45935.398459606484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45935.398459606484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45935.398459606484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45935.398459606484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45935.398459606484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45935.398459606484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45935.398459606484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45935.398459606484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45935.398459606484</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45935.398459606484</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43.5663994212955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9.209582291667175</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30538</v>
      </c>
      <c r="E4" s="37" t="s">
        <v>39043</v>
      </c>
      <c r="F4" s="38" t="s">
        <v>24</v>
      </c>
      <c r="G4" s="39" t="str">
        <f ca="1">IFERROR(NOW()-F4,"-")</f>
        <v>-</v>
      </c>
      <c r="H4" s="38">
        <v>45935.383125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45935.398459606484</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45935.398459606484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45935.398459606484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45935.398459606484</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45935.398459606484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45935.398459606484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45935.398459606484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45935.398459606484</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45935.398459606484</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45935.398459606484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45935.398459606484</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45935.398459606484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45935.398459606484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45935.398459606484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45935.398459606484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45935.398459606484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45935.398459606484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45935.398459606484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45935.398459606484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45935.398459606484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45935.398459606484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45935.398459606484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45935.398459606484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45935.398459606484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45935.398459606484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45935.398459606484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45935.398459606484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45935.398459606484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45935.398459606484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45935.398459606484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45935.398459606484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45935.398459606484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45935.398459606484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45935.398459606484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45935.398459606484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45935.398459606484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45935.398459606484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45935.398459606484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45935.398459606484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45935.398459606484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45935.398459606484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45935.398459606484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45935.398459606484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45935.398459606484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45935.398459606484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45935.398459606484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45935.398459606484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45935.398459606484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45935.398459606484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45935.398459606484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45935.398459606484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45935.398459606484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45935.398459606484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45935.398459606484</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45935.398459606484</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45935.398459606484</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45935.398459606484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45935.398459606484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45935.398459606484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45935.398459606484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45935.398459606484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45935.398459606484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45935.398459606484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45935.398459606484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45935.398459606484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45935.398459606484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45935.398459606484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45935.398459606484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45935.398459606484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45935.398459606484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45935.398459606484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45935.398459606484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45935.398459606484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45935.398459606484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45935.398459606484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45935.398459606484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45935.398459606484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45935.398459606484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45935.398459606484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45935.398459606484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45935.398459606484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45935.398459606484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45935.398459606484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45935.398459606484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45935.398459606484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45935.398459606484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45935.398459606484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45935.398459606484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45935.398459606484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45935.398459606484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45935.398459606484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45935.398459606484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45935.398459606484</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45935.398459606484</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45935.398459606484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45935.398459606484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45935.398459606484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45935.398459606484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45935.398459606484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45935.398459606484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45935.398459606484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45935.398459606484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45935.398459606484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45935.398459606484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45935.398459606484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45935.398459606484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45935.398459606484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45935.398459606484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45935.398459606484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45935.398459606484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45935.398459606484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45935.398459606484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45935.398459606484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45935.398459606484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45935.398459606484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45935.398459606484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45935.398459606484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45935.398459606484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45935.398459606484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45935.398459606484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45935.398459606484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45935.398459606484</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45935.398459606484</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45935.398459606484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45935.398459606484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45935.398459606484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45935.398459606484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45935.398459606484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45935.398459606484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45935.398459606484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45935.398459606484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45935.398459606484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45935.398459606484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45935.398459606484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45935.398459606484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45935.398459606484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45935.398459606484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45935.398459606484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45935.398459606484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45935.398459606484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45935.398459606484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45935.398459606484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45935.398459606484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45935.398459606484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45935.398459606484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45935.398459606484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45935.398459606484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45935.398459606484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45935.398459606484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45935.398459606484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45935.398459606484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45935.398459606484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45935.398459606484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45935.398459606484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45935.398459606484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45935.398459606484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45935.398459606484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45935.398459606484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45935.398459606484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45935.398459606484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45935.398459606484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45935.398459606484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45935.398459606484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45935.398459606484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45935.398459606484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45935.398459606484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45935.398459606484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45935.398459606484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45935.398459606484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45935.398459606484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45935.398459606484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45935.398459606484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45935.398459606484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45935.398459606484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45935.398459606484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45935.398459606484</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45935.398459606484</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1.5174873842624947</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8.6256123842613306</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0.45621423611009959</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1.6931355324122705</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0.11773043981520459</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R6</v>
      </c>
      <c r="C7" s="137">
        <v>1</v>
      </c>
      <c r="D7" s="137" t="s">
        <v>35346</v>
      </c>
      <c r="E7" s="137"/>
      <c r="F7" s="137"/>
      <c r="G7" s="137">
        <f ca="1">IFERROR(NOW()-F7,"-")</f>
        <v>45935.398459606484</v>
      </c>
      <c r="H7" s="140">
        <v>45935.375555555554</v>
      </c>
      <c r="I7" s="137" t="str">
        <f>IFERROR(VLOOKUP(D7,DB!A:F,6,0),"")</f>
        <v>SCECO</v>
      </c>
      <c r="J7" s="137" t="str">
        <f>IFERROR(VLOOKUP(D7,DB!A:G,7,0),"")</f>
        <v>Dead</v>
      </c>
      <c r="K7" s="137" t="s">
        <v>39086</v>
      </c>
      <c r="L7" s="137" t="str">
        <f>IFERROR(VLOOKUP(D7,DB!A:I,9,0),"")</f>
        <v>Latis</v>
      </c>
      <c r="M7" s="137"/>
    </row>
    <row r="8" spans="1:16383" ht="31.5" customHeight="1">
      <c r="A8" s="121"/>
      <c r="B8" s="137" t="str">
        <f>IFERROR(VLOOKUP(D8,DB!A:K,11,0),"")</f>
        <v/>
      </c>
      <c r="C8" s="137"/>
      <c r="D8" s="137"/>
      <c r="E8" s="137"/>
      <c r="F8" s="137"/>
      <c r="G8" s="137">
        <f ca="1">IFERROR(NOW()-F8,"-")</f>
        <v>45935.398459606484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41"/>
      <c r="E9" s="137"/>
      <c r="F9" s="137"/>
      <c r="G9" s="137">
        <f ca="1">IFERROR(NOW()-F9,"-")</f>
        <v>45935.398459606484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45935.398459606484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45935.398459606484</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45935.398459606484</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45935.398459606484</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45935.398459606484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45935.398459606484</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45935.398459606484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45935.398459606484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45935.398459606484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45935.398459606484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45935.398459606484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45935.398459606484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45935.398459606484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45935.398459606484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45935.398459606484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45935.398459606484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45935.398459606484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45935.398459606484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45935.398459606484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45935.398459606484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45935.398459606484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45935.398459606484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45935.398459606484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45935.398459606484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45935.398459606484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45935.398459606484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45935.398459606484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45935.398459606484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45935.398459606484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45935.398459606484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45935.398459606484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45935.398459606484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45935.398459606484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45935.398459606484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45935.398459606484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45935.398459606484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45935.398459606484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45935.398459606484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45935.398459606484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45935.398459606484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45935.398459606484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45935.398459606484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45935.398459606484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45935.398459606484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45935.398459606484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45935.398459606484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45935.398459606484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45935.398459606484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45935.398459606484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45935.398459606484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45935.398459606484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45935.398459606484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45935.398459606484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45935.398459606484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45935.398459606484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45935.398459606484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45935.398459606484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45935.398459606484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45935.398459606484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45935.398459606484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45935.398459606484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45935.398459606484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45935.398459606484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45935.398459606484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45935.398459606484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45935.398459606484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45935.398459606484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45935.398459606484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45935.398459606484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45935.398459606484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45935.398459606484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45935.398459606484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45935.398459606484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45935.398459606484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45935.398459606484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45935.398459606484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45935.398459606484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45935.398459606484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45935.398459606484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45935.398459606484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45935.398459606484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45935.398459606484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45935.398459606484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45935.398459606484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45935.398459606484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45935.398459606484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45935.398459606484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45935.398459606484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45935.398459606484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45935.398459606484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45935.398459606484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45935.398459606484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45935.398459606484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45935.398459606484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45935.398459606484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45935.398459606484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45935.398459606484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45935.398459606484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45935.398459606484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45935.398459606484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45935.398459606484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45935.398459606484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45935.398459606484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45935.398459606484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45935.398459606484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45935.398459606484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45935.398459606484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45935.398459606484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45935.398459606484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45935.398459606484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45935.398459606484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45935.398459606484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45935.398459606484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45935.398459606484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45935.398459606484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45935.398459606484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45935.398459606484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45935.398459606484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45935.398459606484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45935.398459606484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45935.398459606484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45935.398459606484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45935.398459606484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45935.398459606484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45935.398459606484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45935.398459606484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45935.398459606484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45935.398459606484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45935.398459606484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45935.398459606484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45935.398459606484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45935.398459606484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45935.398459606484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45935.398459606484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45935.398459606484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45935.398459606484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45935.398459606484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45935.398459606484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45935.398459606484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45935.398459606484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45935.398459606484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45935.398459606484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45935.398459606484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45935.398459606484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45935.398459606484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45935.398459606484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45935.398459606484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45935.398459606484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45935.398459606484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45935.398459606484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45935.398459606484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45935.398459606484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45935.398459606484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45935.398459606484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45935.398459606484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45935.398459606484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45935.398459606484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45935.398459606484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45935.398459606484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45935.398459606484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45935.398459606484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45935.398459606484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45935.398459606484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45935.398459606484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45935.398459606484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45935.398459606484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45935.398459606484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45935.398459606484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45935.398459606484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45935.398459606484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45935.398459606484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45935.398459606484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45935.398459606484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45935.398459606484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45935.398459606484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45935.398459606484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45935.398459606484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45935.398459606484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45935.398459606484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45935.398459606484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45935.398459606484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45935.398459606484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45935.398459606484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45935.398459606484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45935.398459606484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45935.398459606484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45935.398459606484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45935.398459606484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45935.398459606484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45935.398459606484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45935.398459606484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45935.398459606484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45935.398459606484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45935.398459606484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45935.398459606484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45935.398459606484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45935.398459606484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45935.398459606484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45935.398459606484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45935.398459606484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45935.398459606484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45935.398459606484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45935.398459606484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45935.398459606484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45935.398459606484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45935.398459606484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45935.398459606484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45935.398459606484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45935.398459606484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45935.398459606484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45935.398459606484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45935.398459606484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45935.398459606484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45935.398459606484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45935.398459606484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45935.398459606484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45935.398459606484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45935.398459606484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45935.398459606484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45935.398459606484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45935.398459606484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45935.398459606484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45935.398459606484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45935.398459606484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45935.398459606484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45935.398459606484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45935.398459606484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45935.398459606484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45935.398459606484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45935.398459606484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45935.398459606484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45935.398459606484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45935.398459606484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45935.398459606484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45935.398459606484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45935.398459606484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45935.398459606484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45935.398459606484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45935.398459606484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45935.398459606484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45935.398459606484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45935.398459606484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45935.398459606484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45935.398459606484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45935.398459606484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45935.398459606484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45935.398459606484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45935.398459606484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45935.398459606484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45935.398459606484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45935.398459606484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45935.398459606484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45935.398459606484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45935.398459606484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45935.398459606484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45935.398459606484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45935.398459606484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45935.398459606484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45935.398459606484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45935.398459606484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45935.398459606484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45935.398459606484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45935.398459606484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45935.398459606484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45935.398459606484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45935.398459606484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45935.398459606484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45935.398459606484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45935.398459606484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45935.398459606484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45935.398459606484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45935.398459606484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45935.398459606484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45935.398459606484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45935.398459606484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45935.398459606484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45935.398459606484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45935.398459606484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45935.398459606484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45935.398459606484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45935.398459606484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45935.398459606484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45935.398459606484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45935.398459606484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45935.398459606484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45935.398459606484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45935.398459606484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45935.398459606484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45935.398459606484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45935.398459606484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45935.398459606484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45935.398459606484</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2025-10-05T06:33:52Z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